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" sheetId="1" r:id="rId1"/>
    <sheet name="Sheet1" sheetId="2" r:id="rId2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<sst xmlns="http://schemas.openxmlformats.org/spreadsheetml/2006/main" count="1044" uniqueCount="567">
  <si>
    <t>2017年浦城县中小学补充招聘新任教师考生综合成绩公布</t>
  </si>
  <si>
    <t>职位</t>
  </si>
  <si>
    <t>面  试
顺序号</t>
  </si>
  <si>
    <t>准考证号</t>
  </si>
  <si>
    <t>姓名</t>
  </si>
  <si>
    <t>性
别</t>
  </si>
  <si>
    <t>教育
综合</t>
  </si>
  <si>
    <t>专业
知识</t>
  </si>
  <si>
    <t>笔试
成绩</t>
  </si>
  <si>
    <t>折算成
百分制</t>
  </si>
  <si>
    <t>笔试成
绩50%</t>
  </si>
  <si>
    <t>面试
成绩</t>
  </si>
  <si>
    <t>面试成
绩50%</t>
  </si>
  <si>
    <t>综合
成绩</t>
  </si>
  <si>
    <t>名次</t>
  </si>
  <si>
    <t>梦笔学校地理</t>
  </si>
  <si>
    <t>673917102802</t>
  </si>
  <si>
    <t>魏陈福</t>
  </si>
  <si>
    <t>男</t>
  </si>
  <si>
    <t>72.5</t>
  </si>
  <si>
    <t>80.0</t>
  </si>
  <si>
    <t>乡镇中学地理</t>
  </si>
  <si>
    <t>673917102815</t>
  </si>
  <si>
    <t>刘枝妹</t>
  </si>
  <si>
    <t>女</t>
  </si>
  <si>
    <t>84.0</t>
  </si>
  <si>
    <t>78.0</t>
  </si>
  <si>
    <t>乡镇中学历史</t>
  </si>
  <si>
    <t>663817106959</t>
  </si>
  <si>
    <t>罗先梅</t>
  </si>
  <si>
    <t>127.0</t>
  </si>
  <si>
    <t>110.0</t>
  </si>
  <si>
    <t>653817110823</t>
  </si>
  <si>
    <t>苏  林</t>
  </si>
  <si>
    <t>116.0</t>
  </si>
  <si>
    <t>112.0</t>
  </si>
  <si>
    <t>乡镇中学体育</t>
  </si>
  <si>
    <t>674517102898</t>
  </si>
  <si>
    <t>林  一</t>
  </si>
  <si>
    <t>75.5</t>
  </si>
  <si>
    <t>94.5</t>
  </si>
  <si>
    <t>644517103093</t>
  </si>
  <si>
    <t>吴永森</t>
  </si>
  <si>
    <t>74.0</t>
  </si>
  <si>
    <t>100.5</t>
  </si>
  <si>
    <t>664517107354</t>
  </si>
  <si>
    <t>王广顺</t>
  </si>
  <si>
    <t>62.0</t>
  </si>
  <si>
    <t>95.0</t>
  </si>
  <si>
    <t>乡镇中学音乐</t>
  </si>
  <si>
    <t>674317102847</t>
  </si>
  <si>
    <t>陈歆怡</t>
  </si>
  <si>
    <t>76.5</t>
  </si>
  <si>
    <t>城区小学数学</t>
  </si>
  <si>
    <t>611217103187</t>
  </si>
  <si>
    <t>黄  芹</t>
  </si>
  <si>
    <t>111.0</t>
  </si>
  <si>
    <t>69.5</t>
  </si>
  <si>
    <t>651217104708</t>
  </si>
  <si>
    <t>陈明珍</t>
  </si>
  <si>
    <t>107.5</t>
  </si>
  <si>
    <t>63.0</t>
  </si>
  <si>
    <t>671217101173</t>
  </si>
  <si>
    <t>杨  倩</t>
  </si>
  <si>
    <t>85.5</t>
  </si>
  <si>
    <t>70.5</t>
  </si>
  <si>
    <t>城区小学
信息技术</t>
  </si>
  <si>
    <t>672017102351</t>
  </si>
  <si>
    <t>雷  频</t>
  </si>
  <si>
    <t>102.5</t>
  </si>
  <si>
    <t>91.5</t>
  </si>
  <si>
    <t>城区小学
心理健康</t>
  </si>
  <si>
    <t>652117109462</t>
  </si>
  <si>
    <t>郭雪梅</t>
  </si>
  <si>
    <t>109.5</t>
  </si>
  <si>
    <t>城区小学体育</t>
  </si>
  <si>
    <t>641917102243</t>
  </si>
  <si>
    <t>陈圣泳</t>
  </si>
  <si>
    <t>77.0</t>
  </si>
  <si>
    <t>104.5</t>
  </si>
  <si>
    <t>671917102289</t>
  </si>
  <si>
    <t>郑逸航</t>
  </si>
  <si>
    <t>76.0</t>
  </si>
  <si>
    <t>农村小学体育</t>
  </si>
  <si>
    <t>671917102291</t>
  </si>
  <si>
    <t>葛  超</t>
  </si>
  <si>
    <t>81.5</t>
  </si>
  <si>
    <t>94.0</t>
  </si>
  <si>
    <t>671917102269</t>
  </si>
  <si>
    <t>叶倩文</t>
  </si>
  <si>
    <t>72.0</t>
  </si>
  <si>
    <t>93.5</t>
  </si>
  <si>
    <t>651917108445</t>
  </si>
  <si>
    <t>徐金表</t>
  </si>
  <si>
    <t>58.5</t>
  </si>
  <si>
    <t>691917102300</t>
  </si>
  <si>
    <t>黄沐州</t>
  </si>
  <si>
    <t>浦城县教育局</t>
  </si>
  <si>
    <t>2016年浦城县公开招聘新任教师考生综合成绩公布</t>
  </si>
  <si>
    <t>政策性加分</t>
  </si>
  <si>
    <t>最后笔试成绩</t>
  </si>
  <si>
    <t>城区高完中语文</t>
  </si>
  <si>
    <t>1</t>
  </si>
  <si>
    <t>673117102436</t>
  </si>
  <si>
    <t>孙倩怡</t>
  </si>
  <si>
    <t>92.5</t>
  </si>
  <si>
    <t>83.0</t>
  </si>
  <si>
    <t>2</t>
  </si>
  <si>
    <t>673117102456</t>
  </si>
  <si>
    <t>江声慧</t>
  </si>
  <si>
    <t>79.0</t>
  </si>
  <si>
    <t>城区高完中英语</t>
  </si>
  <si>
    <t>4</t>
  </si>
  <si>
    <t>673317102600</t>
  </si>
  <si>
    <t>刘  薇</t>
  </si>
  <si>
    <t>102.0</t>
  </si>
  <si>
    <t>7</t>
  </si>
  <si>
    <t>673317102559</t>
  </si>
  <si>
    <t>连小倩</t>
  </si>
  <si>
    <t>673317102575</t>
  </si>
  <si>
    <t>周珂维</t>
  </si>
  <si>
    <t>65.5</t>
  </si>
  <si>
    <t>67.5</t>
  </si>
  <si>
    <t>缺考</t>
  </si>
  <si>
    <t>城区高完中物理</t>
  </si>
  <si>
    <t>673417102640</t>
  </si>
  <si>
    <t>刘江琳</t>
  </si>
  <si>
    <t>66.5</t>
  </si>
  <si>
    <r>
      <t>7</t>
    </r>
    <r>
      <rPr>
        <sz val="12"/>
        <rFont val="宋体"/>
        <family val="0"/>
      </rPr>
      <t>5.67</t>
    </r>
  </si>
  <si>
    <t>城区高完中政治</t>
  </si>
  <si>
    <t>673717102754</t>
  </si>
  <si>
    <t>张  婷</t>
  </si>
  <si>
    <t>99.5</t>
  </si>
  <si>
    <t>673717102749</t>
  </si>
  <si>
    <t>郑  武</t>
  </si>
  <si>
    <t>69.0</t>
  </si>
  <si>
    <t>98.5</t>
  </si>
  <si>
    <t>城区高完中生物</t>
  </si>
  <si>
    <t>673617102742</t>
  </si>
  <si>
    <t>詹南楠</t>
  </si>
  <si>
    <t>105.0</t>
  </si>
  <si>
    <t>673617102739</t>
  </si>
  <si>
    <t>张艺璇</t>
  </si>
  <si>
    <t>105.5</t>
  </si>
  <si>
    <t>673617102745</t>
  </si>
  <si>
    <t>黄维芳</t>
  </si>
  <si>
    <t>673617102744</t>
  </si>
  <si>
    <t>叶智文</t>
  </si>
  <si>
    <t>84.5</t>
  </si>
  <si>
    <t>673617102719</t>
  </si>
  <si>
    <t>张小秀</t>
  </si>
  <si>
    <t>86.5</t>
  </si>
  <si>
    <t>61.0</t>
  </si>
  <si>
    <t>673617102727</t>
  </si>
  <si>
    <t>杨  超</t>
  </si>
  <si>
    <t>城区高完中历史</t>
  </si>
  <si>
    <t>673817102763</t>
  </si>
  <si>
    <t>杨  慧</t>
  </si>
  <si>
    <t>109.0</t>
  </si>
  <si>
    <t>97.5</t>
  </si>
  <si>
    <t>673817102789</t>
  </si>
  <si>
    <t>谢海芳</t>
  </si>
  <si>
    <t>673817102800</t>
  </si>
  <si>
    <t>郑卫华</t>
  </si>
  <si>
    <t>87.5</t>
  </si>
  <si>
    <t>城区高完中体育</t>
  </si>
  <si>
    <t>674517102893</t>
  </si>
  <si>
    <t>林  飞</t>
  </si>
  <si>
    <t>91.0</t>
  </si>
  <si>
    <t>674517102890</t>
  </si>
  <si>
    <t>陈小龙</t>
  </si>
  <si>
    <t>56.0</t>
  </si>
  <si>
    <t>87.0</t>
  </si>
  <si>
    <t>城区高完中地理</t>
  </si>
  <si>
    <t>673917102801</t>
  </si>
  <si>
    <t>徐  丹</t>
  </si>
  <si>
    <t>82.0</t>
  </si>
  <si>
    <t>88.0</t>
  </si>
  <si>
    <t>梦笔学校
数学</t>
  </si>
  <si>
    <t>673217102481</t>
  </si>
  <si>
    <t>梁景云</t>
  </si>
  <si>
    <t>673217102468</t>
  </si>
  <si>
    <t>陈锦菲</t>
  </si>
  <si>
    <t>梦笔学校
历史</t>
  </si>
  <si>
    <t>673817102780</t>
  </si>
  <si>
    <t>艾丽娟</t>
  </si>
  <si>
    <t>103.5</t>
  </si>
  <si>
    <t>673817102779</t>
  </si>
  <si>
    <t>彭雪英</t>
  </si>
  <si>
    <t>673817102765</t>
  </si>
  <si>
    <t>邱旅雄</t>
  </si>
  <si>
    <t>梦笔学校
体育</t>
  </si>
  <si>
    <t>674517102874</t>
  </si>
  <si>
    <t>汪宇晖</t>
  </si>
  <si>
    <t>55.0</t>
  </si>
  <si>
    <t>86.0</t>
  </si>
  <si>
    <t>梦笔学校
音乐</t>
  </si>
  <si>
    <t>674317102841</t>
  </si>
  <si>
    <t>罗  芬</t>
  </si>
  <si>
    <t>47.5</t>
  </si>
  <si>
    <t>65.0</t>
  </si>
  <si>
    <t>乡镇中学
数学</t>
  </si>
  <si>
    <t>673217102478</t>
  </si>
  <si>
    <t>李世贞</t>
  </si>
  <si>
    <t>78.5</t>
  </si>
  <si>
    <t>乡镇中学
英语</t>
  </si>
  <si>
    <t>673317102604</t>
  </si>
  <si>
    <t>李坪萍</t>
  </si>
  <si>
    <t>106.0</t>
  </si>
  <si>
    <t>673317102611</t>
  </si>
  <si>
    <t>谢功英</t>
  </si>
  <si>
    <t>673317102516</t>
  </si>
  <si>
    <t>周  丽</t>
  </si>
  <si>
    <t>90.5</t>
  </si>
  <si>
    <t>673317102546</t>
  </si>
  <si>
    <t>章  敏</t>
  </si>
  <si>
    <t>71.0</t>
  </si>
  <si>
    <t>城区小学
语文</t>
  </si>
  <si>
    <t>671117101050</t>
  </si>
  <si>
    <t>邵  丹</t>
  </si>
  <si>
    <t>671117100813</t>
  </si>
  <si>
    <t>张  丽</t>
  </si>
  <si>
    <t>77.5</t>
  </si>
  <si>
    <t>671117100655</t>
  </si>
  <si>
    <t>孙  燕</t>
  </si>
  <si>
    <t>90.0</t>
  </si>
  <si>
    <t>671117100676</t>
  </si>
  <si>
    <t>潘  倩</t>
  </si>
  <si>
    <t>671117100751</t>
  </si>
  <si>
    <t>叶婉娜</t>
  </si>
  <si>
    <t>79.5</t>
  </si>
  <si>
    <t>671117100796</t>
  </si>
  <si>
    <t>李  静</t>
  </si>
  <si>
    <t>112.5</t>
  </si>
  <si>
    <t>88.5</t>
  </si>
  <si>
    <t>671117100942</t>
  </si>
  <si>
    <t>李吴妹</t>
  </si>
  <si>
    <t>671117100748</t>
  </si>
  <si>
    <t>黄  蓉</t>
  </si>
  <si>
    <t>671117101037</t>
  </si>
  <si>
    <t>连珊珊</t>
  </si>
  <si>
    <t>671117101040</t>
  </si>
  <si>
    <t>刘志晓</t>
  </si>
  <si>
    <t>52.5</t>
  </si>
  <si>
    <t>671117100833</t>
  </si>
  <si>
    <t>谭仁丽</t>
  </si>
  <si>
    <t>671117100970</t>
  </si>
  <si>
    <t>李  晶</t>
  </si>
  <si>
    <t>671117100797</t>
  </si>
  <si>
    <t>孟思婷</t>
  </si>
  <si>
    <t>75.0</t>
  </si>
  <si>
    <t>671117100635</t>
  </si>
  <si>
    <t>周  卿</t>
  </si>
  <si>
    <t>96.0</t>
  </si>
  <si>
    <t>671117101003</t>
  </si>
  <si>
    <t>张  靖</t>
  </si>
  <si>
    <t>671117100894</t>
  </si>
  <si>
    <t>卜张红</t>
  </si>
  <si>
    <t>671117100665</t>
  </si>
  <si>
    <t>杨建晖</t>
  </si>
  <si>
    <t>73.0</t>
  </si>
  <si>
    <t>671117100920</t>
  </si>
  <si>
    <t>徐  晓</t>
  </si>
  <si>
    <t>671117100670</t>
  </si>
  <si>
    <t>曾晓依</t>
  </si>
  <si>
    <t>671117101057</t>
  </si>
  <si>
    <t>蒋丹雯</t>
  </si>
  <si>
    <t>60.0</t>
  </si>
  <si>
    <t>671117100650</t>
  </si>
  <si>
    <t>叶  蕾</t>
  </si>
  <si>
    <t>66.0</t>
  </si>
  <si>
    <t>671117100924</t>
  </si>
  <si>
    <t>张楚琪</t>
  </si>
  <si>
    <t>63.5</t>
  </si>
  <si>
    <t>68.0</t>
  </si>
  <si>
    <t>城区小学
数学</t>
  </si>
  <si>
    <t>671217101377</t>
  </si>
  <si>
    <t>邱凌燕</t>
  </si>
  <si>
    <t>671217101423</t>
  </si>
  <si>
    <t>吴  薇</t>
  </si>
  <si>
    <t>64.5</t>
  </si>
  <si>
    <t>53.5</t>
  </si>
  <si>
    <t>671217101287</t>
  </si>
  <si>
    <t>谢  琼</t>
  </si>
  <si>
    <t>44.0</t>
  </si>
  <si>
    <t>58.0</t>
  </si>
  <si>
    <t>671217101351</t>
  </si>
  <si>
    <t>饶连连</t>
  </si>
  <si>
    <t>671217101132</t>
  </si>
  <si>
    <t>叶晓梅</t>
  </si>
  <si>
    <t>89.5</t>
  </si>
  <si>
    <t>671217101140</t>
  </si>
  <si>
    <t>毛晓娟</t>
  </si>
  <si>
    <t>671217101278</t>
  </si>
  <si>
    <t>俞仙凤</t>
  </si>
  <si>
    <t>73.5</t>
  </si>
  <si>
    <t>57.5</t>
  </si>
  <si>
    <t>671217101365</t>
  </si>
  <si>
    <t>周建敏</t>
  </si>
  <si>
    <t>671217101415</t>
  </si>
  <si>
    <t>邱碧云</t>
  </si>
  <si>
    <t>83.5</t>
  </si>
  <si>
    <t>671217101275</t>
  </si>
  <si>
    <t>范小晓</t>
  </si>
  <si>
    <t>45.5</t>
  </si>
  <si>
    <t>671217101355</t>
  </si>
  <si>
    <t>姜小燕</t>
  </si>
  <si>
    <t>101.5</t>
  </si>
  <si>
    <t>城区小学
英语</t>
  </si>
  <si>
    <t>671317101537</t>
  </si>
  <si>
    <t>张  飘</t>
  </si>
  <si>
    <t>115.0</t>
  </si>
  <si>
    <t>100.0</t>
  </si>
  <si>
    <t>671317101591</t>
  </si>
  <si>
    <t>梁宇嘉</t>
  </si>
  <si>
    <t>671317101683</t>
  </si>
  <si>
    <t>吴建君</t>
  </si>
  <si>
    <t>城区小学
音乐</t>
  </si>
  <si>
    <t>671717102060</t>
  </si>
  <si>
    <t>李茜渊</t>
  </si>
  <si>
    <t>671717102044</t>
  </si>
  <si>
    <t>黄诗涵</t>
  </si>
  <si>
    <t>54.5</t>
  </si>
  <si>
    <t>671717102031</t>
  </si>
  <si>
    <t>邱锦暄</t>
  </si>
  <si>
    <t>62.5</t>
  </si>
  <si>
    <t>46.0</t>
  </si>
  <si>
    <t>671717102117</t>
  </si>
  <si>
    <t>周  婷</t>
  </si>
  <si>
    <t>27.5</t>
  </si>
  <si>
    <t>城区小学
科学</t>
  </si>
  <si>
    <t>671417101799</t>
  </si>
  <si>
    <t>董  婷</t>
  </si>
  <si>
    <t>城区小学
美术</t>
  </si>
  <si>
    <t>671817102136</t>
  </si>
  <si>
    <t>唐玉微</t>
  </si>
  <si>
    <t>671817102138</t>
  </si>
  <si>
    <t>陈婷纳</t>
  </si>
  <si>
    <t>114.0</t>
  </si>
  <si>
    <t>671817102201</t>
  </si>
  <si>
    <t>苏玉燕</t>
  </si>
  <si>
    <t>104.0</t>
  </si>
  <si>
    <t>671817102163</t>
  </si>
  <si>
    <t>姜  静</t>
  </si>
  <si>
    <t>671817102207</t>
  </si>
  <si>
    <t>范  雯</t>
  </si>
  <si>
    <t>671817102217</t>
  </si>
  <si>
    <t>陈娇娜</t>
  </si>
  <si>
    <t>672017102386</t>
  </si>
  <si>
    <t>张俣倩</t>
  </si>
  <si>
    <t>城区小学
体育</t>
  </si>
  <si>
    <t>671917102301</t>
  </si>
  <si>
    <t>叶  楠</t>
  </si>
  <si>
    <t>农村小学
语文</t>
  </si>
  <si>
    <t>671117100719</t>
  </si>
  <si>
    <r>
      <t>张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燕</t>
    </r>
  </si>
  <si>
    <t>60.5</t>
  </si>
  <si>
    <t>671117100684</t>
  </si>
  <si>
    <t>叶秀娟</t>
  </si>
  <si>
    <t>671117100980</t>
  </si>
  <si>
    <t>刘莹影</t>
  </si>
  <si>
    <t>671117101020</t>
  </si>
  <si>
    <t>陈海超</t>
  </si>
  <si>
    <t>671117100921</t>
  </si>
  <si>
    <t>吕林芳</t>
  </si>
  <si>
    <t>103.0</t>
  </si>
  <si>
    <t>671117100767</t>
  </si>
  <si>
    <t>吴思琪</t>
  </si>
  <si>
    <t>671117100988</t>
  </si>
  <si>
    <t>吴丹云</t>
  </si>
  <si>
    <t>671117100806</t>
  </si>
  <si>
    <t>张巧娟</t>
  </si>
  <si>
    <t>89.0</t>
  </si>
  <si>
    <t>671117101007</t>
  </si>
  <si>
    <r>
      <t>徐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瑶</t>
    </r>
  </si>
  <si>
    <t>80.5</t>
  </si>
  <si>
    <t>671117101041</t>
  </si>
  <si>
    <r>
      <t>徐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诗</t>
    </r>
  </si>
  <si>
    <t>671117100900</t>
  </si>
  <si>
    <t>梁丽珍</t>
  </si>
  <si>
    <t>671117100935</t>
  </si>
  <si>
    <t>毛恒乐</t>
  </si>
  <si>
    <t>671117100987</t>
  </si>
  <si>
    <t>余晓英</t>
  </si>
  <si>
    <t>671117100683</t>
  </si>
  <si>
    <t>王若婷</t>
  </si>
  <si>
    <t>671117100958</t>
  </si>
  <si>
    <t>衷丽梅</t>
  </si>
  <si>
    <t>671117100989</t>
  </si>
  <si>
    <t>蒋烨楠</t>
  </si>
  <si>
    <t>671117100803</t>
  </si>
  <si>
    <r>
      <t>金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玲</t>
    </r>
  </si>
  <si>
    <t>671117100996</t>
  </si>
  <si>
    <r>
      <t>裴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沁</t>
    </r>
  </si>
  <si>
    <t>671117100861</t>
  </si>
  <si>
    <t>居雯利</t>
  </si>
  <si>
    <t>671117100992</t>
  </si>
  <si>
    <t>沈继珍</t>
  </si>
  <si>
    <t>671117100738</t>
  </si>
  <si>
    <t>林晓莉</t>
  </si>
  <si>
    <t>671117101017</t>
  </si>
  <si>
    <t>杨家珍</t>
  </si>
  <si>
    <t>671117100632</t>
  </si>
  <si>
    <r>
      <t>黄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莹</t>
    </r>
  </si>
  <si>
    <t>50.5</t>
  </si>
  <si>
    <t>671117100755</t>
  </si>
  <si>
    <t>陈越斌</t>
  </si>
  <si>
    <t>45.0</t>
  </si>
  <si>
    <t>农村小学
数学</t>
  </si>
  <si>
    <t>671217101375</t>
  </si>
  <si>
    <t>徐乃琪</t>
  </si>
  <si>
    <t>30.5</t>
  </si>
  <si>
    <t>671217101197</t>
  </si>
  <si>
    <t>吴倩倩</t>
  </si>
  <si>
    <t>671217101353</t>
  </si>
  <si>
    <t>刘甜华</t>
  </si>
  <si>
    <t>38.5</t>
  </si>
  <si>
    <t>671217101150</t>
  </si>
  <si>
    <t>徐小琳</t>
  </si>
  <si>
    <t>70.0</t>
  </si>
  <si>
    <t>671217101149</t>
  </si>
  <si>
    <t>项佑钿</t>
  </si>
  <si>
    <t>54.0</t>
  </si>
  <si>
    <t>671217101229</t>
  </si>
  <si>
    <t>章琦慧</t>
  </si>
  <si>
    <t>106.5</t>
  </si>
  <si>
    <t>671217101225</t>
  </si>
  <si>
    <t>陈美芳</t>
  </si>
  <si>
    <t>46.5</t>
  </si>
  <si>
    <t>671217101384</t>
  </si>
  <si>
    <t>蒋泳成</t>
  </si>
  <si>
    <t>50.0</t>
  </si>
  <si>
    <t>36.5</t>
  </si>
  <si>
    <t>671217101213</t>
  </si>
  <si>
    <t>郑玉华</t>
  </si>
  <si>
    <t>671217101175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</si>
  <si>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美</t>
    </r>
  </si>
  <si>
    <t>671217101397</t>
  </si>
  <si>
    <t>叶周丽</t>
  </si>
  <si>
    <t>671217101212</t>
  </si>
  <si>
    <t>刘  婧</t>
  </si>
  <si>
    <t>108.0</t>
  </si>
  <si>
    <t>671217101178</t>
  </si>
  <si>
    <t>黄丽芳</t>
  </si>
  <si>
    <t>671217101379</t>
  </si>
  <si>
    <t>王园芳</t>
  </si>
  <si>
    <t>农村小学
英语</t>
  </si>
  <si>
    <t>671317101456</t>
  </si>
  <si>
    <t>李闽芳</t>
  </si>
  <si>
    <t>97.0</t>
  </si>
  <si>
    <t>671317101645</t>
  </si>
  <si>
    <t>余  琳</t>
  </si>
  <si>
    <t>671317101695</t>
  </si>
  <si>
    <t>施  诗</t>
  </si>
  <si>
    <t>671317101689</t>
  </si>
  <si>
    <t>梁  丽</t>
  </si>
  <si>
    <t>98.0</t>
  </si>
  <si>
    <t>671317101502</t>
  </si>
  <si>
    <t>祝兰英</t>
  </si>
  <si>
    <t>671317101599</t>
  </si>
  <si>
    <t>林小丁</t>
  </si>
  <si>
    <t>671317101642</t>
  </si>
  <si>
    <t>黄  圆</t>
  </si>
  <si>
    <t>671317101552</t>
  </si>
  <si>
    <t>鲍林丽</t>
  </si>
  <si>
    <t>671317101508</t>
  </si>
  <si>
    <t>邹  莉</t>
  </si>
  <si>
    <t>农村小学
音乐</t>
  </si>
  <si>
    <t>671717102034</t>
  </si>
  <si>
    <t>翁  琳</t>
  </si>
  <si>
    <t>33.0</t>
  </si>
  <si>
    <t>671717102026</t>
  </si>
  <si>
    <t>郭  欢</t>
  </si>
  <si>
    <t>671717102055</t>
  </si>
  <si>
    <t>余  璐</t>
  </si>
  <si>
    <t>41.5</t>
  </si>
  <si>
    <t>671717102042</t>
  </si>
  <si>
    <t>张洪美</t>
  </si>
  <si>
    <t>52.0</t>
  </si>
  <si>
    <t>671717102090</t>
  </si>
  <si>
    <t>洪  芳</t>
  </si>
  <si>
    <t>55.5</t>
  </si>
  <si>
    <t>34.0</t>
  </si>
  <si>
    <t>671717102069</t>
  </si>
  <si>
    <t>祝欣乐</t>
  </si>
  <si>
    <t>39.0</t>
  </si>
  <si>
    <t>671717102103</t>
  </si>
  <si>
    <t>黄  亮</t>
  </si>
  <si>
    <t>农村小学
美术</t>
  </si>
  <si>
    <t>671817102237</t>
  </si>
  <si>
    <t>池丽丽</t>
  </si>
  <si>
    <t>671817102218</t>
  </si>
  <si>
    <t>魏钰莹</t>
  </si>
  <si>
    <t>107.0</t>
  </si>
  <si>
    <t>671817102228</t>
  </si>
  <si>
    <t>尹飞辉</t>
  </si>
  <si>
    <t>93.0</t>
  </si>
  <si>
    <t>671817102196</t>
  </si>
  <si>
    <t>杨丽蓉</t>
  </si>
  <si>
    <t>671817102150</t>
  </si>
  <si>
    <t>邓小兰</t>
  </si>
  <si>
    <t>671817102182</t>
  </si>
  <si>
    <t>吕飞龙</t>
  </si>
  <si>
    <t>42.5</t>
  </si>
  <si>
    <t>农村小学
信息技术</t>
  </si>
  <si>
    <t>672017102328</t>
  </si>
  <si>
    <t>江云妹</t>
  </si>
  <si>
    <t>672017102375</t>
  </si>
  <si>
    <t>叶亚玲</t>
  </si>
  <si>
    <t>672017102333</t>
  </si>
  <si>
    <t>王小玲</t>
  </si>
  <si>
    <t>农村小学
体育</t>
  </si>
  <si>
    <t>671917102257</t>
  </si>
  <si>
    <t>李  翔</t>
  </si>
  <si>
    <t>特殊教育</t>
  </si>
  <si>
    <t>675117102919</t>
  </si>
  <si>
    <r>
      <t>黄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玲</t>
    </r>
  </si>
  <si>
    <t>675117102922</t>
  </si>
  <si>
    <t>张倩雯</t>
  </si>
  <si>
    <t>675117102935</t>
  </si>
  <si>
    <t>颜沁杰</t>
  </si>
  <si>
    <t>幼儿教育</t>
  </si>
  <si>
    <t>676117100222</t>
  </si>
  <si>
    <t>夏越梅</t>
  </si>
  <si>
    <t>99.0</t>
  </si>
  <si>
    <t>101.0</t>
  </si>
  <si>
    <t>676117100275</t>
  </si>
  <si>
    <t>兰丽欢</t>
  </si>
  <si>
    <t>676117100193</t>
  </si>
  <si>
    <t>许伟霞</t>
  </si>
  <si>
    <t>117.5</t>
  </si>
  <si>
    <t>676117100338</t>
  </si>
  <si>
    <t>95.5</t>
  </si>
  <si>
    <t>676117100162</t>
  </si>
  <si>
    <t>周媛舟</t>
  </si>
  <si>
    <t>676117100349</t>
  </si>
  <si>
    <t>翁佳慧</t>
  </si>
  <si>
    <t>676117100394</t>
  </si>
  <si>
    <t>何美林</t>
  </si>
  <si>
    <t>676117100136</t>
  </si>
  <si>
    <t>王癸云</t>
  </si>
  <si>
    <t>120.5</t>
  </si>
  <si>
    <t>676117100554</t>
  </si>
  <si>
    <t>雷慧珍</t>
  </si>
  <si>
    <t>676117100015</t>
  </si>
  <si>
    <r>
      <t>尹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伟</t>
    </r>
  </si>
  <si>
    <t>676117100362</t>
  </si>
  <si>
    <t>周丽芳</t>
  </si>
  <si>
    <t>676117100165</t>
  </si>
  <si>
    <t>周晓霞</t>
  </si>
  <si>
    <t>118.5</t>
  </si>
  <si>
    <t>122.0</t>
  </si>
  <si>
    <t>676117100204</t>
  </si>
  <si>
    <t>叶佩琳</t>
  </si>
  <si>
    <t>117.0</t>
  </si>
  <si>
    <t>676117100171</t>
  </si>
  <si>
    <r>
      <t>李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玲</t>
    </r>
  </si>
  <si>
    <t>96.5</t>
  </si>
  <si>
    <t>676117100322</t>
  </si>
  <si>
    <t>林雪颖</t>
  </si>
  <si>
    <t>116.5</t>
  </si>
  <si>
    <t>676117100066</t>
  </si>
  <si>
    <t>吴丹丹</t>
  </si>
  <si>
    <t>676117100402</t>
  </si>
  <si>
    <t>潘顺琪</t>
  </si>
  <si>
    <t>676117100359</t>
  </si>
  <si>
    <t>李丽华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</si>
</sst>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30">
    <font>
      <sz val="12"/>
      <name val="宋体"/>
      <family val="0"/>
    </font>
    <font>
      <b/>
      <sz val="14"/>
      <name val="黑体"/>
      <family val="3"/>
    </font>
    <font>
      <sz val="22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2"/>
      <name val="Arial"/>
      <family val="2"/>
    </font>
    <font>
      <sz val="12"/>
      <name val="Arial Unicode MS"/>
      <family val="2"/>
    </font>
    <font>
      <sz val="13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9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 wrapText="1"/>
    </xf>
    <xf numFmtId="177" fontId="6" fillId="0" borderId="19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pane xSplit="1" ySplit="2" topLeftCell="B3" activePane="bottomRight" state="frozen"/>
      <selection pane="bottomRight" activeCell="A1" sqref="A1:N1"/>
    </sheetView>
  </sheetViews>
  <sheetFormatPr defaultColWidth="9.00390625" defaultRowHeight="14.25"/>
  <cols>
    <col min="1" max="1" width="14.75390625" style="1" customWidth="1"/>
    <col min="2" max="2" width="8.125" style="2" customWidth="1"/>
    <col min="3" max="3" width="15.75390625" style="3" customWidth="1"/>
    <col min="4" max="4" width="10.125" style="2" customWidth="1"/>
    <col min="5" max="5" width="5.375" style="2" customWidth="1"/>
    <col min="6" max="6" width="7.625" style="2" customWidth="1"/>
    <col min="7" max="7" width="6.75390625" style="2" bestFit="1" customWidth="1"/>
    <col min="8" max="8" width="8.375" style="2" bestFit="1" customWidth="1"/>
    <col min="9" max="9" width="7.50390625" style="4" bestFit="1" customWidth="1"/>
    <col min="10" max="10" width="8.50390625" style="2" bestFit="1" customWidth="1"/>
    <col min="11" max="11" width="6.75390625" style="3" customWidth="1"/>
    <col min="12" max="12" width="7.50390625" style="2" bestFit="1" customWidth="1"/>
    <col min="13" max="13" width="8.50390625" style="2" bestFit="1" customWidth="1"/>
    <col min="14" max="14" width="6.375" style="5" customWidth="1"/>
  </cols>
  <sheetData>
    <row r="1" spans="1:14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8.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5" t="s">
        <v>9</v>
      </c>
      <c r="J2" s="55" t="s">
        <v>10</v>
      </c>
      <c r="K2" s="7" t="s">
        <v>11</v>
      </c>
      <c r="L2" s="55" t="s">
        <v>12</v>
      </c>
      <c r="M2" s="55" t="s">
        <v>13</v>
      </c>
      <c r="N2" s="8" t="s">
        <v>14</v>
      </c>
    </row>
    <row r="3" spans="1:14" ht="21.75" customHeight="1">
      <c r="A3" s="13" t="s">
        <v>15</v>
      </c>
      <c r="B3" s="41">
        <v>1</v>
      </c>
      <c r="C3" s="130" t="s">
        <v>16</v>
      </c>
      <c r="D3" s="16" t="s">
        <v>17</v>
      </c>
      <c r="E3" s="16" t="s">
        <v>18</v>
      </c>
      <c r="F3" s="131" t="s">
        <v>19</v>
      </c>
      <c r="G3" s="131" t="s">
        <v>20</v>
      </c>
      <c r="H3" s="132">
        <f aca="true" t="shared" si="0" ref="H3:H21">F3*0.4+G3*0.6</f>
        <v>77</v>
      </c>
      <c r="I3" s="60">
        <f aca="true" t="shared" si="1" ref="I3:I21">H3/1.5</f>
        <v>51.333333333333336</v>
      </c>
      <c r="J3" s="61">
        <f aca="true" t="shared" si="2" ref="J3:J21">I3*50%</f>
        <v>25.666666666666668</v>
      </c>
      <c r="K3" s="62">
        <v>79.33</v>
      </c>
      <c r="L3" s="62">
        <f aca="true" t="shared" si="3" ref="L3:L21">K3*50%</f>
        <v>39.665</v>
      </c>
      <c r="M3" s="62">
        <f aca="true" t="shared" si="4" ref="M3:M21">L3+J3</f>
        <v>65.33166666666666</v>
      </c>
      <c r="N3" s="87">
        <v>1</v>
      </c>
    </row>
    <row r="4" spans="1:14" ht="21.75" customHeight="1">
      <c r="A4" s="54" t="s">
        <v>21</v>
      </c>
      <c r="B4" s="133">
        <v>2</v>
      </c>
      <c r="C4" s="134" t="s">
        <v>22</v>
      </c>
      <c r="D4" s="135" t="s">
        <v>23</v>
      </c>
      <c r="E4" s="135" t="s">
        <v>24</v>
      </c>
      <c r="F4" s="136" t="s">
        <v>25</v>
      </c>
      <c r="G4" s="136" t="s">
        <v>26</v>
      </c>
      <c r="H4" s="137">
        <f t="shared" si="0"/>
        <v>80.4</v>
      </c>
      <c r="I4" s="91">
        <f t="shared" si="1"/>
        <v>53.6</v>
      </c>
      <c r="J4" s="92">
        <f t="shared" si="2"/>
        <v>26.8</v>
      </c>
      <c r="K4" s="93">
        <v>82</v>
      </c>
      <c r="L4" s="93">
        <f t="shared" si="3"/>
        <v>41</v>
      </c>
      <c r="M4" s="93">
        <f t="shared" si="4"/>
        <v>67.8</v>
      </c>
      <c r="N4" s="95">
        <v>1</v>
      </c>
    </row>
    <row r="5" spans="1:14" ht="21.75" customHeight="1">
      <c r="A5" s="18" t="s">
        <v>27</v>
      </c>
      <c r="B5" s="33">
        <v>2</v>
      </c>
      <c r="C5" s="138" t="s">
        <v>28</v>
      </c>
      <c r="D5" s="21" t="s">
        <v>29</v>
      </c>
      <c r="E5" s="21" t="s">
        <v>24</v>
      </c>
      <c r="F5" s="139" t="s">
        <v>30</v>
      </c>
      <c r="G5" s="139" t="s">
        <v>31</v>
      </c>
      <c r="H5" s="140">
        <f t="shared" si="0"/>
        <v>116.80000000000001</v>
      </c>
      <c r="I5" s="74">
        <f t="shared" si="1"/>
        <v>77.86666666666667</v>
      </c>
      <c r="J5" s="75">
        <f t="shared" si="2"/>
        <v>38.93333333333334</v>
      </c>
      <c r="K5" s="83">
        <v>84.67</v>
      </c>
      <c r="L5" s="89">
        <f t="shared" si="3"/>
        <v>42.335</v>
      </c>
      <c r="M5" s="76">
        <f t="shared" si="4"/>
        <v>81.26833333333335</v>
      </c>
      <c r="N5" s="85">
        <v>1</v>
      </c>
    </row>
    <row r="6" spans="1:14" ht="21.75" customHeight="1">
      <c r="A6" s="23"/>
      <c r="B6" s="34">
        <v>1</v>
      </c>
      <c r="C6" s="141" t="s">
        <v>32</v>
      </c>
      <c r="D6" s="26" t="s">
        <v>33</v>
      </c>
      <c r="E6" s="26" t="s">
        <v>24</v>
      </c>
      <c r="F6" s="142" t="s">
        <v>34</v>
      </c>
      <c r="G6" s="142" t="s">
        <v>35</v>
      </c>
      <c r="H6" s="143">
        <f t="shared" si="0"/>
        <v>113.60000000000001</v>
      </c>
      <c r="I6" s="60">
        <f t="shared" si="1"/>
        <v>75.73333333333333</v>
      </c>
      <c r="J6" s="61">
        <f t="shared" si="2"/>
        <v>37.86666666666667</v>
      </c>
      <c r="K6" s="78">
        <v>82.67</v>
      </c>
      <c r="L6" s="62">
        <f t="shared" si="3"/>
        <v>41.335</v>
      </c>
      <c r="M6" s="79">
        <f t="shared" si="4"/>
        <v>79.20166666666667</v>
      </c>
      <c r="N6" s="80">
        <v>2</v>
      </c>
    </row>
    <row r="7" spans="1:14" ht="21.75" customHeight="1">
      <c r="A7" s="35" t="s">
        <v>36</v>
      </c>
      <c r="B7" s="36">
        <v>9</v>
      </c>
      <c r="C7" s="100" t="s">
        <v>37</v>
      </c>
      <c r="D7" s="38" t="s">
        <v>38</v>
      </c>
      <c r="E7" s="38" t="s">
        <v>18</v>
      </c>
      <c r="F7" s="144" t="s">
        <v>39</v>
      </c>
      <c r="G7" s="144" t="s">
        <v>40</v>
      </c>
      <c r="H7" s="145">
        <f t="shared" si="0"/>
        <v>86.9</v>
      </c>
      <c r="I7" s="156">
        <f t="shared" si="1"/>
        <v>57.93333333333334</v>
      </c>
      <c r="J7" s="157">
        <f t="shared" si="2"/>
        <v>28.96666666666667</v>
      </c>
      <c r="K7" s="66">
        <v>82.72</v>
      </c>
      <c r="L7" s="158">
        <f t="shared" si="3"/>
        <v>41.36</v>
      </c>
      <c r="M7" s="67">
        <f t="shared" si="4"/>
        <v>70.32666666666667</v>
      </c>
      <c r="N7" s="77">
        <v>1</v>
      </c>
    </row>
    <row r="8" spans="1:14" ht="21.75" customHeight="1">
      <c r="A8" s="28"/>
      <c r="B8" s="45">
        <v>4</v>
      </c>
      <c r="C8" s="146" t="s">
        <v>41</v>
      </c>
      <c r="D8" s="31" t="s">
        <v>42</v>
      </c>
      <c r="E8" s="31" t="s">
        <v>18</v>
      </c>
      <c r="F8" s="147" t="s">
        <v>43</v>
      </c>
      <c r="G8" s="147" t="s">
        <v>44</v>
      </c>
      <c r="H8" s="148">
        <f t="shared" si="0"/>
        <v>89.9</v>
      </c>
      <c r="I8" s="60">
        <f t="shared" si="1"/>
        <v>59.93333333333334</v>
      </c>
      <c r="J8" s="61">
        <f t="shared" si="2"/>
        <v>29.96666666666667</v>
      </c>
      <c r="K8" s="58">
        <v>78.6</v>
      </c>
      <c r="L8" s="62">
        <f t="shared" si="3"/>
        <v>39.3</v>
      </c>
      <c r="M8" s="59">
        <f t="shared" si="4"/>
        <v>69.26666666666667</v>
      </c>
      <c r="N8" s="86">
        <v>2</v>
      </c>
    </row>
    <row r="9" spans="1:14" ht="21.75" customHeight="1">
      <c r="A9" s="13"/>
      <c r="B9" s="41">
        <v>7</v>
      </c>
      <c r="C9" s="130" t="s">
        <v>45</v>
      </c>
      <c r="D9" s="16" t="s">
        <v>46</v>
      </c>
      <c r="E9" s="16" t="s">
        <v>18</v>
      </c>
      <c r="F9" s="131" t="s">
        <v>47</v>
      </c>
      <c r="G9" s="131" t="s">
        <v>48</v>
      </c>
      <c r="H9" s="143">
        <f t="shared" si="0"/>
        <v>81.8</v>
      </c>
      <c r="I9" s="69">
        <f t="shared" si="1"/>
        <v>54.53333333333333</v>
      </c>
      <c r="J9" s="70">
        <f t="shared" si="2"/>
        <v>27.266666666666666</v>
      </c>
      <c r="K9" s="78">
        <v>73.45</v>
      </c>
      <c r="L9" s="78">
        <f t="shared" si="3"/>
        <v>36.725</v>
      </c>
      <c r="M9" s="79">
        <f t="shared" si="4"/>
        <v>63.99166666666667</v>
      </c>
      <c r="N9" s="80">
        <v>3</v>
      </c>
    </row>
    <row r="10" spans="1:14" ht="21.75" customHeight="1">
      <c r="A10" s="46" t="s">
        <v>49</v>
      </c>
      <c r="B10" s="47">
        <v>1</v>
      </c>
      <c r="C10" s="149" t="s">
        <v>50</v>
      </c>
      <c r="D10" s="49" t="s">
        <v>51</v>
      </c>
      <c r="E10" s="49" t="s">
        <v>24</v>
      </c>
      <c r="F10" s="150" t="s">
        <v>52</v>
      </c>
      <c r="G10" s="150" t="s">
        <v>43</v>
      </c>
      <c r="H10" s="140">
        <f t="shared" si="0"/>
        <v>75</v>
      </c>
      <c r="I10" s="74">
        <f t="shared" si="1"/>
        <v>50</v>
      </c>
      <c r="J10" s="75">
        <f t="shared" si="2"/>
        <v>25</v>
      </c>
      <c r="K10" s="115">
        <v>85</v>
      </c>
      <c r="L10" s="89">
        <f t="shared" si="3"/>
        <v>42.5</v>
      </c>
      <c r="M10" s="159">
        <f t="shared" si="4"/>
        <v>67.5</v>
      </c>
      <c r="N10" s="116">
        <v>1</v>
      </c>
    </row>
    <row r="11" spans="1:14" ht="21.75" customHeight="1">
      <c r="A11" s="28" t="s">
        <v>53</v>
      </c>
      <c r="B11" s="36">
        <v>3</v>
      </c>
      <c r="C11" s="100" t="s">
        <v>54</v>
      </c>
      <c r="D11" s="38" t="s">
        <v>55</v>
      </c>
      <c r="E11" s="38" t="s">
        <v>24</v>
      </c>
      <c r="F11" s="144" t="s">
        <v>56</v>
      </c>
      <c r="G11" s="139" t="s">
        <v>57</v>
      </c>
      <c r="H11" s="145">
        <f t="shared" si="0"/>
        <v>86.1</v>
      </c>
      <c r="I11" s="156">
        <f t="shared" si="1"/>
        <v>57.4</v>
      </c>
      <c r="J11" s="157">
        <f t="shared" si="2"/>
        <v>28.7</v>
      </c>
      <c r="K11" s="66">
        <v>88.17</v>
      </c>
      <c r="L11" s="158">
        <f t="shared" si="3"/>
        <v>44.085</v>
      </c>
      <c r="M11" s="68">
        <f t="shared" si="4"/>
        <v>72.785</v>
      </c>
      <c r="N11" s="77">
        <v>1</v>
      </c>
    </row>
    <row r="12" spans="1:14" ht="21.75" customHeight="1">
      <c r="A12" s="28"/>
      <c r="B12" s="52">
        <v>2</v>
      </c>
      <c r="C12" s="103" t="s">
        <v>58</v>
      </c>
      <c r="D12" s="11" t="s">
        <v>59</v>
      </c>
      <c r="E12" s="11" t="s">
        <v>24</v>
      </c>
      <c r="F12" s="151" t="s">
        <v>60</v>
      </c>
      <c r="G12" s="151" t="s">
        <v>61</v>
      </c>
      <c r="H12" s="148">
        <f t="shared" si="0"/>
        <v>80.8</v>
      </c>
      <c r="I12" s="60">
        <f t="shared" si="1"/>
        <v>53.86666666666667</v>
      </c>
      <c r="J12" s="61">
        <f t="shared" si="2"/>
        <v>26.933333333333334</v>
      </c>
      <c r="K12" s="58">
        <v>81.33</v>
      </c>
      <c r="L12" s="62">
        <f t="shared" si="3"/>
        <v>40.665</v>
      </c>
      <c r="M12" s="59">
        <f t="shared" si="4"/>
        <v>67.59833333333333</v>
      </c>
      <c r="N12" s="86">
        <v>2</v>
      </c>
    </row>
    <row r="13" spans="1:14" ht="21.75" customHeight="1">
      <c r="A13" s="28"/>
      <c r="B13" s="41">
        <v>1</v>
      </c>
      <c r="C13" s="130" t="s">
        <v>62</v>
      </c>
      <c r="D13" s="16" t="s">
        <v>63</v>
      </c>
      <c r="E13" s="16" t="s">
        <v>24</v>
      </c>
      <c r="F13" s="131" t="s">
        <v>64</v>
      </c>
      <c r="G13" s="142" t="s">
        <v>65</v>
      </c>
      <c r="H13" s="143">
        <f t="shared" si="0"/>
        <v>76.5</v>
      </c>
      <c r="I13" s="69">
        <f t="shared" si="1"/>
        <v>51</v>
      </c>
      <c r="J13" s="70">
        <f t="shared" si="2"/>
        <v>25.5</v>
      </c>
      <c r="K13" s="78">
        <v>81.67</v>
      </c>
      <c r="L13" s="78">
        <f t="shared" si="3"/>
        <v>40.835</v>
      </c>
      <c r="M13" s="79">
        <f t="shared" si="4"/>
        <v>66.33500000000001</v>
      </c>
      <c r="N13" s="80">
        <v>3</v>
      </c>
    </row>
    <row r="14" spans="1:14" ht="31.5" customHeight="1">
      <c r="A14" s="46" t="s">
        <v>66</v>
      </c>
      <c r="B14" s="47">
        <v>1</v>
      </c>
      <c r="C14" s="149" t="s">
        <v>67</v>
      </c>
      <c r="D14" s="49" t="s">
        <v>68</v>
      </c>
      <c r="E14" s="49" t="s">
        <v>24</v>
      </c>
      <c r="F14" s="150" t="s">
        <v>69</v>
      </c>
      <c r="G14" s="152" t="s">
        <v>70</v>
      </c>
      <c r="H14" s="153">
        <f t="shared" si="0"/>
        <v>95.9</v>
      </c>
      <c r="I14" s="74">
        <f t="shared" si="1"/>
        <v>63.93333333333334</v>
      </c>
      <c r="J14" s="75">
        <f t="shared" si="2"/>
        <v>31.96666666666667</v>
      </c>
      <c r="K14" s="115">
        <v>84</v>
      </c>
      <c r="L14" s="89">
        <f t="shared" si="3"/>
        <v>42</v>
      </c>
      <c r="M14" s="159">
        <f t="shared" si="4"/>
        <v>73.96666666666667</v>
      </c>
      <c r="N14" s="116">
        <v>1</v>
      </c>
    </row>
    <row r="15" spans="1:14" ht="31.5" customHeight="1">
      <c r="A15" s="28" t="s">
        <v>71</v>
      </c>
      <c r="B15" s="45">
        <v>1</v>
      </c>
      <c r="C15" s="146" t="s">
        <v>72</v>
      </c>
      <c r="D15" s="31" t="s">
        <v>73</v>
      </c>
      <c r="E15" s="31" t="s">
        <v>24</v>
      </c>
      <c r="F15" s="147" t="s">
        <v>74</v>
      </c>
      <c r="G15" s="150" t="s">
        <v>34</v>
      </c>
      <c r="H15" s="137">
        <f t="shared" si="0"/>
        <v>113.4</v>
      </c>
      <c r="I15" s="91">
        <f t="shared" si="1"/>
        <v>75.60000000000001</v>
      </c>
      <c r="J15" s="92">
        <f t="shared" si="2"/>
        <v>37.800000000000004</v>
      </c>
      <c r="K15" s="93">
        <v>83.33</v>
      </c>
      <c r="L15" s="93">
        <f t="shared" si="3"/>
        <v>41.665</v>
      </c>
      <c r="M15" s="92">
        <f t="shared" si="4"/>
        <v>79.465</v>
      </c>
      <c r="N15" s="95">
        <v>1</v>
      </c>
    </row>
    <row r="16" spans="1:14" ht="21.75" customHeight="1">
      <c r="A16" s="54" t="s">
        <v>75</v>
      </c>
      <c r="B16" s="154">
        <v>2</v>
      </c>
      <c r="C16" s="138" t="s">
        <v>76</v>
      </c>
      <c r="D16" s="21" t="s">
        <v>77</v>
      </c>
      <c r="E16" s="21" t="s">
        <v>18</v>
      </c>
      <c r="F16" s="139" t="s">
        <v>78</v>
      </c>
      <c r="G16" s="144" t="s">
        <v>79</v>
      </c>
      <c r="H16" s="140">
        <f t="shared" si="0"/>
        <v>93.5</v>
      </c>
      <c r="I16" s="74">
        <f t="shared" si="1"/>
        <v>62.333333333333336</v>
      </c>
      <c r="J16" s="75">
        <f t="shared" si="2"/>
        <v>31.166666666666668</v>
      </c>
      <c r="K16" s="83">
        <v>86.17</v>
      </c>
      <c r="L16" s="89">
        <f t="shared" si="3"/>
        <v>43.085</v>
      </c>
      <c r="M16" s="84">
        <f t="shared" si="4"/>
        <v>74.25166666666667</v>
      </c>
      <c r="N16" s="85">
        <v>1</v>
      </c>
    </row>
    <row r="17" spans="1:14" ht="21.75" customHeight="1">
      <c r="A17" s="97"/>
      <c r="B17" s="34">
        <v>6</v>
      </c>
      <c r="C17" s="141" t="s">
        <v>80</v>
      </c>
      <c r="D17" s="26" t="s">
        <v>81</v>
      </c>
      <c r="E17" s="26" t="s">
        <v>18</v>
      </c>
      <c r="F17" s="142" t="s">
        <v>82</v>
      </c>
      <c r="G17" s="142" t="s">
        <v>70</v>
      </c>
      <c r="H17" s="143">
        <f t="shared" si="0"/>
        <v>85.3</v>
      </c>
      <c r="I17" s="60">
        <f t="shared" si="1"/>
        <v>56.86666666666667</v>
      </c>
      <c r="J17" s="61">
        <f t="shared" si="2"/>
        <v>28.433333333333334</v>
      </c>
      <c r="K17" s="78">
        <v>87.32</v>
      </c>
      <c r="L17" s="62">
        <f t="shared" si="3"/>
        <v>43.66</v>
      </c>
      <c r="M17" s="159">
        <f t="shared" si="4"/>
        <v>72.09333333333333</v>
      </c>
      <c r="N17" s="80">
        <v>2</v>
      </c>
    </row>
    <row r="18" spans="1:14" ht="21.75" customHeight="1">
      <c r="A18" s="54" t="s">
        <v>83</v>
      </c>
      <c r="B18" s="112">
        <v>5</v>
      </c>
      <c r="C18" s="146" t="s">
        <v>84</v>
      </c>
      <c r="D18" s="31" t="s">
        <v>85</v>
      </c>
      <c r="E18" s="31" t="s">
        <v>18</v>
      </c>
      <c r="F18" s="147" t="s">
        <v>86</v>
      </c>
      <c r="G18" s="136" t="s">
        <v>87</v>
      </c>
      <c r="H18" s="155">
        <f t="shared" si="0"/>
        <v>89</v>
      </c>
      <c r="I18" s="156">
        <f t="shared" si="1"/>
        <v>59.333333333333336</v>
      </c>
      <c r="J18" s="157">
        <f t="shared" si="2"/>
        <v>29.666666666666668</v>
      </c>
      <c r="K18" s="158">
        <v>78.85</v>
      </c>
      <c r="L18" s="158">
        <f t="shared" si="3"/>
        <v>39.425</v>
      </c>
      <c r="M18" s="157">
        <f t="shared" si="4"/>
        <v>69.09166666666667</v>
      </c>
      <c r="N18" s="160">
        <v>1</v>
      </c>
    </row>
    <row r="19" spans="1:14" ht="21.75" customHeight="1">
      <c r="A19" s="28"/>
      <c r="B19" s="110">
        <v>8</v>
      </c>
      <c r="C19" s="103" t="s">
        <v>88</v>
      </c>
      <c r="D19" s="11" t="s">
        <v>89</v>
      </c>
      <c r="E19" s="11" t="s">
        <v>24</v>
      </c>
      <c r="F19" s="151" t="s">
        <v>90</v>
      </c>
      <c r="G19" s="151" t="s">
        <v>91</v>
      </c>
      <c r="H19" s="148">
        <f t="shared" si="0"/>
        <v>84.9</v>
      </c>
      <c r="I19" s="56">
        <f t="shared" si="1"/>
        <v>56.6</v>
      </c>
      <c r="J19" s="57">
        <f t="shared" si="2"/>
        <v>28.3</v>
      </c>
      <c r="K19" s="58">
        <v>75.51</v>
      </c>
      <c r="L19" s="58">
        <f t="shared" si="3"/>
        <v>37.755</v>
      </c>
      <c r="M19" s="57">
        <f t="shared" si="4"/>
        <v>66.055</v>
      </c>
      <c r="N19" s="118">
        <v>2</v>
      </c>
    </row>
    <row r="20" spans="1:14" ht="21.75" customHeight="1">
      <c r="A20" s="28"/>
      <c r="B20" s="110">
        <v>3</v>
      </c>
      <c r="C20" s="103" t="s">
        <v>92</v>
      </c>
      <c r="D20" s="11" t="s">
        <v>93</v>
      </c>
      <c r="E20" s="11" t="s">
        <v>18</v>
      </c>
      <c r="F20" s="151" t="s">
        <v>94</v>
      </c>
      <c r="G20" s="151" t="s">
        <v>25</v>
      </c>
      <c r="H20" s="148">
        <f t="shared" si="0"/>
        <v>73.8</v>
      </c>
      <c r="I20" s="60">
        <f t="shared" si="1"/>
        <v>49.199999999999996</v>
      </c>
      <c r="J20" s="61">
        <f t="shared" si="2"/>
        <v>24.599999999999998</v>
      </c>
      <c r="K20" s="58">
        <v>79.97</v>
      </c>
      <c r="L20" s="62">
        <f t="shared" si="3"/>
        <v>39.985</v>
      </c>
      <c r="M20" s="57">
        <f t="shared" si="4"/>
        <v>64.585</v>
      </c>
      <c r="N20" s="118">
        <v>3</v>
      </c>
    </row>
    <row r="21" spans="1:14" ht="21.75" customHeight="1">
      <c r="A21" s="35"/>
      <c r="B21" s="110">
        <v>1</v>
      </c>
      <c r="C21" s="103" t="s">
        <v>95</v>
      </c>
      <c r="D21" s="11" t="s">
        <v>96</v>
      </c>
      <c r="E21" s="11" t="s">
        <v>18</v>
      </c>
      <c r="F21" s="151" t="s">
        <v>61</v>
      </c>
      <c r="G21" s="151" t="s">
        <v>78</v>
      </c>
      <c r="H21" s="148">
        <f t="shared" si="0"/>
        <v>71.4</v>
      </c>
      <c r="I21" s="56">
        <f t="shared" si="1"/>
        <v>47.6</v>
      </c>
      <c r="J21" s="57">
        <f t="shared" si="2"/>
        <v>23.8</v>
      </c>
      <c r="K21" s="58">
        <v>77.29</v>
      </c>
      <c r="L21" s="58">
        <f t="shared" si="3"/>
        <v>38.645</v>
      </c>
      <c r="M21" s="57">
        <f t="shared" si="4"/>
        <v>62.44500000000001</v>
      </c>
      <c r="N21" s="118">
        <v>4</v>
      </c>
    </row>
    <row r="23" spans="10:14" ht="18.75">
      <c r="J23" s="161" t="s">
        <v>97</v>
      </c>
      <c r="K23" s="161"/>
      <c r="L23" s="161"/>
      <c r="M23" s="161"/>
      <c r="N23" s="161"/>
    </row>
    <row r="24" spans="10:14" ht="18.75">
      <c r="J24" s="162">
        <v>42938</v>
      </c>
      <c r="K24" s="161"/>
      <c r="L24" s="161"/>
      <c r="M24" s="161"/>
      <c r="N24" s="161"/>
    </row>
  </sheetData>
  <sheetProtection/>
  <mergeCells count="8">
    <mergeCell ref="A1:N1"/>
    <mergeCell ref="J23:N23"/>
    <mergeCell ref="J24:N24"/>
    <mergeCell ref="A5:A6"/>
    <mergeCell ref="A7:A9"/>
    <mergeCell ref="A11:A13"/>
    <mergeCell ref="A16:A17"/>
    <mergeCell ref="A18:A21"/>
  </mergeCells>
  <printOptions/>
  <pageMargins left="0.75" right="0.7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0">
      <selection activeCell="S164" sqref="S164"/>
    </sheetView>
  </sheetViews>
  <sheetFormatPr defaultColWidth="9.00390625" defaultRowHeight="14.25"/>
  <cols>
    <col min="1" max="1" width="10.625" style="1" customWidth="1"/>
    <col min="2" max="2" width="7.50390625" style="2" bestFit="1" customWidth="1"/>
    <col min="3" max="3" width="12.25390625" style="3" bestFit="1" customWidth="1"/>
    <col min="4" max="4" width="8.625" style="2" customWidth="1"/>
    <col min="5" max="5" width="3.50390625" style="2" bestFit="1" customWidth="1"/>
    <col min="6" max="6" width="7.625" style="2" customWidth="1"/>
    <col min="7" max="8" width="6.75390625" style="2" bestFit="1" customWidth="1"/>
    <col min="9" max="9" width="7.50390625" style="4" bestFit="1" customWidth="1"/>
    <col min="10" max="10" width="7.50390625" style="4" customWidth="1"/>
    <col min="11" max="11" width="7.50390625" style="4" bestFit="1" customWidth="1"/>
    <col min="12" max="12" width="8.50390625" style="2" bestFit="1" customWidth="1"/>
    <col min="13" max="13" width="6.75390625" style="3" customWidth="1"/>
    <col min="14" max="14" width="7.50390625" style="2" bestFit="1" customWidth="1"/>
    <col min="15" max="15" width="8.50390625" style="2" bestFit="1" customWidth="1"/>
    <col min="16" max="16" width="4.75390625" style="5" customWidth="1"/>
  </cols>
  <sheetData>
    <row r="1" spans="1:16" ht="32.25" customHeight="1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6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5" t="s">
        <v>9</v>
      </c>
      <c r="J2" s="55" t="s">
        <v>99</v>
      </c>
      <c r="K2" s="55" t="s">
        <v>100</v>
      </c>
      <c r="L2" s="55" t="s">
        <v>10</v>
      </c>
      <c r="M2" s="7" t="s">
        <v>11</v>
      </c>
      <c r="N2" s="55" t="s">
        <v>12</v>
      </c>
      <c r="O2" s="55" t="s">
        <v>13</v>
      </c>
      <c r="P2" s="8" t="s">
        <v>14</v>
      </c>
    </row>
    <row r="3" spans="1:16" ht="20.25" customHeight="1">
      <c r="A3" s="7" t="s">
        <v>101</v>
      </c>
      <c r="B3" s="9" t="s">
        <v>102</v>
      </c>
      <c r="C3" s="10" t="s">
        <v>103</v>
      </c>
      <c r="D3" s="11" t="s">
        <v>104</v>
      </c>
      <c r="E3" s="11" t="s">
        <v>24</v>
      </c>
      <c r="F3" s="11" t="s">
        <v>105</v>
      </c>
      <c r="G3" s="11" t="s">
        <v>106</v>
      </c>
      <c r="H3" s="12">
        <f aca="true" t="shared" si="0" ref="H3:H15">F3*0.4+G3*0.6</f>
        <v>86.8</v>
      </c>
      <c r="I3" s="56">
        <f aca="true" t="shared" si="1" ref="I3:I15">ROUND(H3/1.5,2)</f>
        <v>57.87</v>
      </c>
      <c r="J3" s="56"/>
      <c r="K3" s="56">
        <f aca="true" t="shared" si="2" ref="K3:K15">I3+J3</f>
        <v>57.87</v>
      </c>
      <c r="L3" s="57">
        <f aca="true" t="shared" si="3" ref="L3:L32">ROUND(K3*50%,2)</f>
        <v>28.94</v>
      </c>
      <c r="M3" s="58">
        <v>83.34</v>
      </c>
      <c r="N3" s="59">
        <f aca="true" t="shared" si="4" ref="N3:N32">ROUND(M3*50%,2)</f>
        <v>41.67</v>
      </c>
      <c r="O3" s="59">
        <f>N3+L3</f>
        <v>70.61</v>
      </c>
      <c r="P3" s="9" t="s">
        <v>102</v>
      </c>
    </row>
    <row r="4" spans="1:16" ht="20.25" customHeight="1">
      <c r="A4" s="13"/>
      <c r="B4" s="14" t="s">
        <v>107</v>
      </c>
      <c r="C4" s="15" t="s">
        <v>108</v>
      </c>
      <c r="D4" s="16" t="s">
        <v>109</v>
      </c>
      <c r="E4" s="16" t="s">
        <v>18</v>
      </c>
      <c r="F4" s="16" t="s">
        <v>19</v>
      </c>
      <c r="G4" s="16" t="s">
        <v>110</v>
      </c>
      <c r="H4" s="17">
        <f t="shared" si="0"/>
        <v>76.4</v>
      </c>
      <c r="I4" s="60">
        <f t="shared" si="1"/>
        <v>50.93</v>
      </c>
      <c r="J4" s="60"/>
      <c r="K4" s="60">
        <f t="shared" si="2"/>
        <v>50.93</v>
      </c>
      <c r="L4" s="61">
        <f t="shared" si="3"/>
        <v>25.47</v>
      </c>
      <c r="M4" s="62">
        <v>82</v>
      </c>
      <c r="N4" s="63">
        <f t="shared" si="4"/>
        <v>41</v>
      </c>
      <c r="O4" s="59">
        <f>N4+L4</f>
        <v>66.47</v>
      </c>
      <c r="P4" s="14" t="s">
        <v>107</v>
      </c>
    </row>
    <row r="5" spans="1:16" ht="20.25" customHeight="1">
      <c r="A5" s="18" t="s">
        <v>111</v>
      </c>
      <c r="B5" s="19" t="s">
        <v>112</v>
      </c>
      <c r="C5" s="20" t="s">
        <v>113</v>
      </c>
      <c r="D5" s="21" t="s">
        <v>114</v>
      </c>
      <c r="E5" s="21" t="s">
        <v>24</v>
      </c>
      <c r="F5" s="21" t="s">
        <v>115</v>
      </c>
      <c r="G5" s="21" t="s">
        <v>56</v>
      </c>
      <c r="H5" s="22">
        <f t="shared" si="0"/>
        <v>107.4</v>
      </c>
      <c r="I5" s="64">
        <f t="shared" si="1"/>
        <v>71.6</v>
      </c>
      <c r="J5" s="64"/>
      <c r="K5" s="64">
        <f t="shared" si="2"/>
        <v>71.6</v>
      </c>
      <c r="L5" s="65">
        <f t="shared" si="3"/>
        <v>35.8</v>
      </c>
      <c r="M5" s="66">
        <v>88</v>
      </c>
      <c r="N5" s="67">
        <f t="shared" si="4"/>
        <v>44</v>
      </c>
      <c r="O5" s="68">
        <f>N5+L5</f>
        <v>79.8</v>
      </c>
      <c r="P5" s="19" t="s">
        <v>102</v>
      </c>
    </row>
    <row r="6" spans="1:16" ht="20.25" customHeight="1">
      <c r="A6" s="7"/>
      <c r="B6" s="9" t="s">
        <v>116</v>
      </c>
      <c r="C6" s="10" t="s">
        <v>117</v>
      </c>
      <c r="D6" s="11" t="s">
        <v>118</v>
      </c>
      <c r="E6" s="11" t="s">
        <v>24</v>
      </c>
      <c r="F6" s="11" t="s">
        <v>48</v>
      </c>
      <c r="G6" s="11" t="s">
        <v>115</v>
      </c>
      <c r="H6" s="12">
        <f t="shared" si="0"/>
        <v>99.19999999999999</v>
      </c>
      <c r="I6" s="56">
        <f t="shared" si="1"/>
        <v>66.13</v>
      </c>
      <c r="J6" s="56"/>
      <c r="K6" s="56">
        <f t="shared" si="2"/>
        <v>66.13</v>
      </c>
      <c r="L6" s="57">
        <f t="shared" si="3"/>
        <v>33.07</v>
      </c>
      <c r="M6" s="58">
        <v>80</v>
      </c>
      <c r="N6" s="59">
        <f t="shared" si="4"/>
        <v>40</v>
      </c>
      <c r="O6" s="59">
        <f>N6+L6</f>
        <v>73.07</v>
      </c>
      <c r="P6" s="9" t="s">
        <v>107</v>
      </c>
    </row>
    <row r="7" spans="1:16" ht="20.25" customHeight="1">
      <c r="A7" s="23"/>
      <c r="B7" s="24"/>
      <c r="C7" s="25" t="s">
        <v>119</v>
      </c>
      <c r="D7" s="26" t="s">
        <v>120</v>
      </c>
      <c r="E7" s="26" t="s">
        <v>24</v>
      </c>
      <c r="F7" s="26" t="s">
        <v>121</v>
      </c>
      <c r="G7" s="26" t="s">
        <v>122</v>
      </c>
      <c r="H7" s="27">
        <f t="shared" si="0"/>
        <v>66.7</v>
      </c>
      <c r="I7" s="69">
        <f t="shared" si="1"/>
        <v>44.47</v>
      </c>
      <c r="J7" s="69"/>
      <c r="K7" s="69">
        <f t="shared" si="2"/>
        <v>44.47</v>
      </c>
      <c r="L7" s="70">
        <f t="shared" si="3"/>
        <v>22.24</v>
      </c>
      <c r="M7" s="71" t="s">
        <v>123</v>
      </c>
      <c r="N7" s="72"/>
      <c r="O7" s="73"/>
      <c r="P7" s="24"/>
    </row>
    <row r="8" spans="1:16" ht="33" customHeight="1">
      <c r="A8" s="28" t="s">
        <v>124</v>
      </c>
      <c r="B8" s="29" t="s">
        <v>107</v>
      </c>
      <c r="C8" s="30" t="s">
        <v>125</v>
      </c>
      <c r="D8" s="31" t="s">
        <v>126</v>
      </c>
      <c r="E8" s="31" t="s">
        <v>24</v>
      </c>
      <c r="F8" s="31" t="s">
        <v>106</v>
      </c>
      <c r="G8" s="31" t="s">
        <v>127</v>
      </c>
      <c r="H8" s="32">
        <f t="shared" si="0"/>
        <v>73.1</v>
      </c>
      <c r="I8" s="74">
        <f t="shared" si="1"/>
        <v>48.73</v>
      </c>
      <c r="J8" s="74"/>
      <c r="K8" s="74">
        <f t="shared" si="2"/>
        <v>48.73</v>
      </c>
      <c r="L8" s="75">
        <f t="shared" si="3"/>
        <v>24.37</v>
      </c>
      <c r="M8" s="29" t="s">
        <v>128</v>
      </c>
      <c r="N8" s="76">
        <f t="shared" si="4"/>
        <v>37.84</v>
      </c>
      <c r="O8" s="76">
        <f aca="true" t="shared" si="5" ref="O8:O15">N8+L8</f>
        <v>62.21000000000001</v>
      </c>
      <c r="P8" s="29" t="s">
        <v>102</v>
      </c>
    </row>
    <row r="9" spans="1:16" ht="21" customHeight="1">
      <c r="A9" s="18" t="s">
        <v>129</v>
      </c>
      <c r="B9" s="33">
        <v>1</v>
      </c>
      <c r="C9" s="20" t="s">
        <v>130</v>
      </c>
      <c r="D9" s="21" t="s">
        <v>131</v>
      </c>
      <c r="E9" s="21" t="s">
        <v>24</v>
      </c>
      <c r="F9" s="21" t="s">
        <v>132</v>
      </c>
      <c r="G9" s="21" t="s">
        <v>86</v>
      </c>
      <c r="H9" s="22">
        <f t="shared" si="0"/>
        <v>88.7</v>
      </c>
      <c r="I9" s="64">
        <f t="shared" si="1"/>
        <v>59.13</v>
      </c>
      <c r="J9" s="64"/>
      <c r="K9" s="64">
        <f t="shared" si="2"/>
        <v>59.13</v>
      </c>
      <c r="L9" s="65">
        <f t="shared" si="3"/>
        <v>29.57</v>
      </c>
      <c r="M9" s="66">
        <v>85</v>
      </c>
      <c r="N9" s="67">
        <f t="shared" si="4"/>
        <v>42.5</v>
      </c>
      <c r="O9" s="67">
        <f t="shared" si="5"/>
        <v>72.07</v>
      </c>
      <c r="P9" s="77">
        <v>1</v>
      </c>
    </row>
    <row r="10" spans="1:16" ht="21" customHeight="1">
      <c r="A10" s="23"/>
      <c r="B10" s="34">
        <v>2</v>
      </c>
      <c r="C10" s="25" t="s">
        <v>133</v>
      </c>
      <c r="D10" s="26" t="s">
        <v>134</v>
      </c>
      <c r="E10" s="26" t="s">
        <v>18</v>
      </c>
      <c r="F10" s="26" t="s">
        <v>135</v>
      </c>
      <c r="G10" s="26" t="s">
        <v>136</v>
      </c>
      <c r="H10" s="27">
        <f t="shared" si="0"/>
        <v>86.69999999999999</v>
      </c>
      <c r="I10" s="69">
        <f t="shared" si="1"/>
        <v>57.8</v>
      </c>
      <c r="J10" s="69"/>
      <c r="K10" s="69">
        <f t="shared" si="2"/>
        <v>57.8</v>
      </c>
      <c r="L10" s="70">
        <f t="shared" si="3"/>
        <v>28.9</v>
      </c>
      <c r="M10" s="78">
        <v>84.33</v>
      </c>
      <c r="N10" s="79">
        <f t="shared" si="4"/>
        <v>42.17</v>
      </c>
      <c r="O10" s="79">
        <f t="shared" si="5"/>
        <v>71.07</v>
      </c>
      <c r="P10" s="80">
        <v>2</v>
      </c>
    </row>
    <row r="11" spans="1:16" ht="21" customHeight="1">
      <c r="A11" s="35" t="s">
        <v>137</v>
      </c>
      <c r="B11" s="36">
        <v>5</v>
      </c>
      <c r="C11" s="37" t="s">
        <v>138</v>
      </c>
      <c r="D11" s="38" t="s">
        <v>139</v>
      </c>
      <c r="E11" s="38" t="s">
        <v>24</v>
      </c>
      <c r="F11" s="38" t="s">
        <v>115</v>
      </c>
      <c r="G11" s="38" t="s">
        <v>140</v>
      </c>
      <c r="H11" s="39">
        <f t="shared" si="0"/>
        <v>103.80000000000001</v>
      </c>
      <c r="I11" s="81">
        <f t="shared" si="1"/>
        <v>69.2</v>
      </c>
      <c r="J11" s="81"/>
      <c r="K11" s="81">
        <f t="shared" si="2"/>
        <v>69.2</v>
      </c>
      <c r="L11" s="82">
        <f t="shared" si="3"/>
        <v>34.6</v>
      </c>
      <c r="M11" s="83">
        <v>76.67</v>
      </c>
      <c r="N11" s="84">
        <f t="shared" si="4"/>
        <v>38.34</v>
      </c>
      <c r="O11" s="68">
        <f t="shared" si="5"/>
        <v>72.94</v>
      </c>
      <c r="P11" s="85">
        <v>1</v>
      </c>
    </row>
    <row r="12" spans="1:16" ht="21" customHeight="1">
      <c r="A12" s="7"/>
      <c r="B12" s="40">
        <v>2</v>
      </c>
      <c r="C12" s="10" t="s">
        <v>141</v>
      </c>
      <c r="D12" s="11" t="s">
        <v>142</v>
      </c>
      <c r="E12" s="11" t="s">
        <v>24</v>
      </c>
      <c r="F12" s="11" t="s">
        <v>143</v>
      </c>
      <c r="G12" s="11" t="s">
        <v>121</v>
      </c>
      <c r="H12" s="12">
        <f t="shared" si="0"/>
        <v>81.5</v>
      </c>
      <c r="I12" s="56">
        <f t="shared" si="1"/>
        <v>54.33</v>
      </c>
      <c r="J12" s="56"/>
      <c r="K12" s="56">
        <f t="shared" si="2"/>
        <v>54.33</v>
      </c>
      <c r="L12" s="57">
        <f t="shared" si="3"/>
        <v>27.17</v>
      </c>
      <c r="M12" s="58">
        <v>87.33</v>
      </c>
      <c r="N12" s="59">
        <f t="shared" si="4"/>
        <v>43.67</v>
      </c>
      <c r="O12" s="59">
        <f t="shared" si="5"/>
        <v>70.84</v>
      </c>
      <c r="P12" s="86">
        <v>2</v>
      </c>
    </row>
    <row r="13" spans="1:16" ht="21" customHeight="1">
      <c r="A13" s="7"/>
      <c r="B13" s="40">
        <v>4</v>
      </c>
      <c r="C13" s="10" t="s">
        <v>144</v>
      </c>
      <c r="D13" s="11" t="s">
        <v>145</v>
      </c>
      <c r="E13" s="11" t="s">
        <v>24</v>
      </c>
      <c r="F13" s="11" t="s">
        <v>136</v>
      </c>
      <c r="G13" s="11" t="s">
        <v>82</v>
      </c>
      <c r="H13" s="12">
        <f t="shared" si="0"/>
        <v>85</v>
      </c>
      <c r="I13" s="56">
        <f t="shared" si="1"/>
        <v>56.67</v>
      </c>
      <c r="J13" s="56"/>
      <c r="K13" s="56">
        <f t="shared" si="2"/>
        <v>56.67</v>
      </c>
      <c r="L13" s="57">
        <f t="shared" si="3"/>
        <v>28.34</v>
      </c>
      <c r="M13" s="58">
        <v>81.33</v>
      </c>
      <c r="N13" s="59">
        <f t="shared" si="4"/>
        <v>40.67</v>
      </c>
      <c r="O13" s="59">
        <f t="shared" si="5"/>
        <v>69.01</v>
      </c>
      <c r="P13" s="85">
        <v>3</v>
      </c>
    </row>
    <row r="14" spans="1:16" ht="21" customHeight="1">
      <c r="A14" s="7"/>
      <c r="B14" s="40">
        <v>3</v>
      </c>
      <c r="C14" s="10" t="s">
        <v>146</v>
      </c>
      <c r="D14" s="11" t="s">
        <v>147</v>
      </c>
      <c r="E14" s="11" t="s">
        <v>18</v>
      </c>
      <c r="F14" s="11" t="s">
        <v>52</v>
      </c>
      <c r="G14" s="11" t="s">
        <v>148</v>
      </c>
      <c r="H14" s="12">
        <f t="shared" si="0"/>
        <v>81.3</v>
      </c>
      <c r="I14" s="56">
        <f t="shared" si="1"/>
        <v>54.2</v>
      </c>
      <c r="J14" s="56"/>
      <c r="K14" s="56">
        <f t="shared" si="2"/>
        <v>54.2</v>
      </c>
      <c r="L14" s="57">
        <f t="shared" si="3"/>
        <v>27.1</v>
      </c>
      <c r="M14" s="58">
        <v>82.67</v>
      </c>
      <c r="N14" s="59">
        <f t="shared" si="4"/>
        <v>41.34</v>
      </c>
      <c r="O14" s="59">
        <f t="shared" si="5"/>
        <v>68.44</v>
      </c>
      <c r="P14" s="86">
        <v>4</v>
      </c>
    </row>
    <row r="15" spans="1:16" ht="21" customHeight="1">
      <c r="A15" s="7"/>
      <c r="B15" s="40">
        <v>1</v>
      </c>
      <c r="C15" s="10" t="s">
        <v>149</v>
      </c>
      <c r="D15" s="11" t="s">
        <v>150</v>
      </c>
      <c r="E15" s="11" t="s">
        <v>24</v>
      </c>
      <c r="F15" s="11" t="s">
        <v>151</v>
      </c>
      <c r="G15" s="11" t="s">
        <v>152</v>
      </c>
      <c r="H15" s="12">
        <f t="shared" si="0"/>
        <v>71.2</v>
      </c>
      <c r="I15" s="56">
        <f t="shared" si="1"/>
        <v>47.47</v>
      </c>
      <c r="J15" s="56"/>
      <c r="K15" s="56">
        <f t="shared" si="2"/>
        <v>47.47</v>
      </c>
      <c r="L15" s="57">
        <f t="shared" si="3"/>
        <v>23.74</v>
      </c>
      <c r="M15" s="58">
        <v>76</v>
      </c>
      <c r="N15" s="59">
        <f t="shared" si="4"/>
        <v>38</v>
      </c>
      <c r="O15" s="84">
        <f t="shared" si="5"/>
        <v>61.739999999999995</v>
      </c>
      <c r="P15" s="85">
        <v>5</v>
      </c>
    </row>
    <row r="16" spans="1:16" ht="21" customHeight="1">
      <c r="A16" s="13"/>
      <c r="B16" s="41"/>
      <c r="C16" s="15" t="s">
        <v>153</v>
      </c>
      <c r="D16" s="42" t="s">
        <v>154</v>
      </c>
      <c r="E16" s="16" t="s">
        <v>18</v>
      </c>
      <c r="F16" s="16" t="s">
        <v>25</v>
      </c>
      <c r="G16" s="16" t="s">
        <v>65</v>
      </c>
      <c r="H16" s="17">
        <f aca="true" t="shared" si="6" ref="H16:H32">F16*0.4+G16*0.6</f>
        <v>75.9</v>
      </c>
      <c r="I16" s="60">
        <f aca="true" t="shared" si="7" ref="I16:I32">ROUND(H16/1.5,2)</f>
        <v>50.6</v>
      </c>
      <c r="J16" s="60"/>
      <c r="K16" s="60">
        <f aca="true" t="shared" si="8" ref="K16:K32">I16+J16</f>
        <v>50.6</v>
      </c>
      <c r="L16" s="61">
        <f t="shared" si="3"/>
        <v>25.3</v>
      </c>
      <c r="M16" s="62"/>
      <c r="N16" s="61" t="s">
        <v>123</v>
      </c>
      <c r="O16" s="61"/>
      <c r="P16" s="87"/>
    </row>
    <row r="17" spans="1:16" ht="21" customHeight="1">
      <c r="A17" s="18" t="s">
        <v>155</v>
      </c>
      <c r="B17" s="33">
        <v>2</v>
      </c>
      <c r="C17" s="20" t="s">
        <v>156</v>
      </c>
      <c r="D17" s="21" t="s">
        <v>157</v>
      </c>
      <c r="E17" s="21" t="s">
        <v>24</v>
      </c>
      <c r="F17" s="21" t="s">
        <v>158</v>
      </c>
      <c r="G17" s="21" t="s">
        <v>159</v>
      </c>
      <c r="H17" s="22">
        <f t="shared" si="6"/>
        <v>102.1</v>
      </c>
      <c r="I17" s="64">
        <f t="shared" si="7"/>
        <v>68.07</v>
      </c>
      <c r="J17" s="64"/>
      <c r="K17" s="64">
        <f t="shared" si="8"/>
        <v>68.07</v>
      </c>
      <c r="L17" s="65">
        <f t="shared" si="3"/>
        <v>34.04</v>
      </c>
      <c r="M17" s="66">
        <v>77.67</v>
      </c>
      <c r="N17" s="67">
        <f>ROUND(M17*50%,2)</f>
        <v>38.84</v>
      </c>
      <c r="O17" s="67">
        <f>N17+L17</f>
        <v>72.88</v>
      </c>
      <c r="P17" s="77">
        <v>1</v>
      </c>
    </row>
    <row r="18" spans="1:16" ht="21" customHeight="1">
      <c r="A18" s="7"/>
      <c r="B18" s="40">
        <v>4</v>
      </c>
      <c r="C18" s="10" t="s">
        <v>160</v>
      </c>
      <c r="D18" s="11" t="s">
        <v>161</v>
      </c>
      <c r="E18" s="11" t="s">
        <v>24</v>
      </c>
      <c r="F18" s="11" t="s">
        <v>87</v>
      </c>
      <c r="G18" s="11" t="s">
        <v>48</v>
      </c>
      <c r="H18" s="12">
        <f t="shared" si="6"/>
        <v>94.6</v>
      </c>
      <c r="I18" s="56">
        <f t="shared" si="7"/>
        <v>63.07</v>
      </c>
      <c r="J18" s="56"/>
      <c r="K18" s="56">
        <f t="shared" si="8"/>
        <v>63.07</v>
      </c>
      <c r="L18" s="57">
        <f t="shared" si="3"/>
        <v>31.54</v>
      </c>
      <c r="M18" s="58">
        <v>77.67</v>
      </c>
      <c r="N18" s="59">
        <f>ROUND(M18*50%,2)</f>
        <v>38.84</v>
      </c>
      <c r="O18" s="59">
        <f>N18+L18</f>
        <v>70.38</v>
      </c>
      <c r="P18" s="86">
        <v>2</v>
      </c>
    </row>
    <row r="19" spans="1:16" ht="21" customHeight="1">
      <c r="A19" s="7"/>
      <c r="B19" s="40"/>
      <c r="C19" s="10" t="s">
        <v>162</v>
      </c>
      <c r="D19" s="43" t="s">
        <v>163</v>
      </c>
      <c r="E19" s="11" t="s">
        <v>18</v>
      </c>
      <c r="F19" s="11" t="s">
        <v>164</v>
      </c>
      <c r="G19" s="11" t="s">
        <v>132</v>
      </c>
      <c r="H19" s="12">
        <f t="shared" si="6"/>
        <v>94.69999999999999</v>
      </c>
      <c r="I19" s="56">
        <f t="shared" si="7"/>
        <v>63.13</v>
      </c>
      <c r="J19" s="56"/>
      <c r="K19" s="56">
        <f t="shared" si="8"/>
        <v>63.13</v>
      </c>
      <c r="L19" s="57">
        <f t="shared" si="3"/>
        <v>31.57</v>
      </c>
      <c r="M19" s="58"/>
      <c r="N19" s="57" t="s">
        <v>123</v>
      </c>
      <c r="O19" s="57"/>
      <c r="P19" s="86"/>
    </row>
    <row r="20" spans="1:16" ht="24.75" customHeight="1">
      <c r="A20" s="35" t="s">
        <v>165</v>
      </c>
      <c r="B20" s="36">
        <v>4</v>
      </c>
      <c r="C20" s="37" t="s">
        <v>166</v>
      </c>
      <c r="D20" s="38" t="s">
        <v>167</v>
      </c>
      <c r="E20" s="38" t="s">
        <v>18</v>
      </c>
      <c r="F20" s="38" t="s">
        <v>168</v>
      </c>
      <c r="G20" s="38" t="s">
        <v>105</v>
      </c>
      <c r="H20" s="39">
        <f t="shared" si="6"/>
        <v>91.9</v>
      </c>
      <c r="I20" s="81">
        <f t="shared" si="7"/>
        <v>61.27</v>
      </c>
      <c r="J20" s="81"/>
      <c r="K20" s="81">
        <f t="shared" si="8"/>
        <v>61.27</v>
      </c>
      <c r="L20" s="82">
        <f t="shared" si="3"/>
        <v>30.64</v>
      </c>
      <c r="M20" s="83"/>
      <c r="N20" s="82">
        <f t="shared" si="4"/>
        <v>0</v>
      </c>
      <c r="O20" s="82">
        <f>M20+L20</f>
        <v>30.64</v>
      </c>
      <c r="P20" s="85"/>
    </row>
    <row r="21" spans="1:16" ht="18">
      <c r="A21" s="13"/>
      <c r="B21" s="41"/>
      <c r="C21" s="15" t="s">
        <v>169</v>
      </c>
      <c r="D21" s="42" t="s">
        <v>170</v>
      </c>
      <c r="E21" s="16" t="s">
        <v>18</v>
      </c>
      <c r="F21" s="16" t="s">
        <v>171</v>
      </c>
      <c r="G21" s="16" t="s">
        <v>172</v>
      </c>
      <c r="H21" s="17">
        <f t="shared" si="6"/>
        <v>74.6</v>
      </c>
      <c r="I21" s="60">
        <f t="shared" si="7"/>
        <v>49.73</v>
      </c>
      <c r="J21" s="60"/>
      <c r="K21" s="60">
        <f t="shared" si="8"/>
        <v>49.73</v>
      </c>
      <c r="L21" s="61">
        <f t="shared" si="3"/>
        <v>24.87</v>
      </c>
      <c r="M21" s="62"/>
      <c r="N21" s="61" t="s">
        <v>123</v>
      </c>
      <c r="O21" s="61"/>
      <c r="P21" s="87"/>
    </row>
    <row r="22" spans="1:16" ht="19.5" customHeight="1">
      <c r="A22" s="18" t="s">
        <v>173</v>
      </c>
      <c r="B22" s="33">
        <v>2</v>
      </c>
      <c r="C22" s="20" t="s">
        <v>174</v>
      </c>
      <c r="D22" s="21" t="s">
        <v>175</v>
      </c>
      <c r="E22" s="21" t="s">
        <v>24</v>
      </c>
      <c r="F22" s="21" t="s">
        <v>176</v>
      </c>
      <c r="G22" s="21" t="s">
        <v>177</v>
      </c>
      <c r="H22" s="22">
        <f t="shared" si="6"/>
        <v>85.6</v>
      </c>
      <c r="I22" s="64">
        <f t="shared" si="7"/>
        <v>57.07</v>
      </c>
      <c r="J22" s="64"/>
      <c r="K22" s="64">
        <f t="shared" si="8"/>
        <v>57.07</v>
      </c>
      <c r="L22" s="65">
        <f t="shared" si="3"/>
        <v>28.54</v>
      </c>
      <c r="M22" s="66">
        <v>85.33</v>
      </c>
      <c r="N22" s="66">
        <f t="shared" si="4"/>
        <v>42.67</v>
      </c>
      <c r="O22" s="66">
        <f aca="true" t="shared" si="9" ref="O22:O28">N22+L22</f>
        <v>71.21000000000001</v>
      </c>
      <c r="P22" s="77">
        <v>1</v>
      </c>
    </row>
    <row r="23" spans="1:16" ht="19.5" customHeight="1">
      <c r="A23" s="7"/>
      <c r="B23" s="40">
        <v>1</v>
      </c>
      <c r="C23" s="10" t="s">
        <v>22</v>
      </c>
      <c r="D23" s="11" t="s">
        <v>23</v>
      </c>
      <c r="E23" s="11" t="s">
        <v>24</v>
      </c>
      <c r="F23" s="11" t="s">
        <v>25</v>
      </c>
      <c r="G23" s="11" t="s">
        <v>26</v>
      </c>
      <c r="H23" s="12">
        <f t="shared" si="6"/>
        <v>80.4</v>
      </c>
      <c r="I23" s="56">
        <f t="shared" si="7"/>
        <v>53.6</v>
      </c>
      <c r="J23" s="56"/>
      <c r="K23" s="56">
        <f t="shared" si="8"/>
        <v>53.6</v>
      </c>
      <c r="L23" s="57">
        <f t="shared" si="3"/>
        <v>26.8</v>
      </c>
      <c r="M23" s="58">
        <v>88</v>
      </c>
      <c r="N23" s="58">
        <f t="shared" si="4"/>
        <v>44</v>
      </c>
      <c r="O23" s="58">
        <f t="shared" si="9"/>
        <v>70.8</v>
      </c>
      <c r="P23" s="86">
        <v>2</v>
      </c>
    </row>
    <row r="24" spans="1:16" ht="19.5" customHeight="1">
      <c r="A24" s="23"/>
      <c r="B24" s="34">
        <v>3</v>
      </c>
      <c r="C24" s="25" t="s">
        <v>16</v>
      </c>
      <c r="D24" s="26" t="s">
        <v>17</v>
      </c>
      <c r="E24" s="26" t="s">
        <v>18</v>
      </c>
      <c r="F24" s="26" t="s">
        <v>19</v>
      </c>
      <c r="G24" s="26" t="s">
        <v>20</v>
      </c>
      <c r="H24" s="27">
        <f t="shared" si="6"/>
        <v>77</v>
      </c>
      <c r="I24" s="69">
        <f t="shared" si="7"/>
        <v>51.33</v>
      </c>
      <c r="J24" s="69"/>
      <c r="K24" s="69">
        <f t="shared" si="8"/>
        <v>51.33</v>
      </c>
      <c r="L24" s="70">
        <f t="shared" si="3"/>
        <v>25.67</v>
      </c>
      <c r="M24" s="78">
        <v>83</v>
      </c>
      <c r="N24" s="78">
        <f t="shared" si="4"/>
        <v>41.5</v>
      </c>
      <c r="O24" s="78">
        <f t="shared" si="9"/>
        <v>67.17</v>
      </c>
      <c r="P24" s="80">
        <v>3</v>
      </c>
    </row>
    <row r="25" spans="1:16" ht="19.5" customHeight="1">
      <c r="A25" s="35" t="s">
        <v>178</v>
      </c>
      <c r="B25" s="36">
        <v>7</v>
      </c>
      <c r="C25" s="37" t="s">
        <v>179</v>
      </c>
      <c r="D25" s="38" t="s">
        <v>180</v>
      </c>
      <c r="E25" s="38" t="s">
        <v>24</v>
      </c>
      <c r="F25" s="38" t="s">
        <v>87</v>
      </c>
      <c r="G25" s="38" t="s">
        <v>39</v>
      </c>
      <c r="H25" s="39">
        <f t="shared" si="6"/>
        <v>82.9</v>
      </c>
      <c r="I25" s="81">
        <f t="shared" si="7"/>
        <v>55.27</v>
      </c>
      <c r="J25" s="88"/>
      <c r="K25" s="81">
        <f t="shared" si="8"/>
        <v>55.27</v>
      </c>
      <c r="L25" s="82">
        <f t="shared" si="3"/>
        <v>27.64</v>
      </c>
      <c r="M25" s="83">
        <v>83</v>
      </c>
      <c r="N25" s="84">
        <f t="shared" si="4"/>
        <v>41.5</v>
      </c>
      <c r="O25" s="84">
        <f t="shared" si="9"/>
        <v>69.14</v>
      </c>
      <c r="P25" s="85">
        <v>1</v>
      </c>
    </row>
    <row r="26" spans="1:16" ht="19.5" customHeight="1">
      <c r="A26" s="13"/>
      <c r="B26" s="41">
        <v>6</v>
      </c>
      <c r="C26" s="15" t="s">
        <v>181</v>
      </c>
      <c r="D26" s="16" t="s">
        <v>182</v>
      </c>
      <c r="E26" s="16" t="s">
        <v>24</v>
      </c>
      <c r="F26" s="16" t="s">
        <v>164</v>
      </c>
      <c r="G26" s="16" t="s">
        <v>57</v>
      </c>
      <c r="H26" s="17">
        <f t="shared" si="6"/>
        <v>76.69999999999999</v>
      </c>
      <c r="I26" s="60">
        <f t="shared" si="7"/>
        <v>51.13</v>
      </c>
      <c r="J26" s="60"/>
      <c r="K26" s="60">
        <f t="shared" si="8"/>
        <v>51.13</v>
      </c>
      <c r="L26" s="61">
        <f t="shared" si="3"/>
        <v>25.57</v>
      </c>
      <c r="M26" s="62">
        <v>78.33</v>
      </c>
      <c r="N26" s="63">
        <f t="shared" si="4"/>
        <v>39.17</v>
      </c>
      <c r="O26" s="63">
        <f t="shared" si="9"/>
        <v>64.74000000000001</v>
      </c>
      <c r="P26" s="87">
        <v>2</v>
      </c>
    </row>
    <row r="27" spans="1:16" ht="19.5" customHeight="1">
      <c r="A27" s="18" t="s">
        <v>183</v>
      </c>
      <c r="B27" s="33">
        <v>1</v>
      </c>
      <c r="C27" s="20" t="s">
        <v>184</v>
      </c>
      <c r="D27" s="21" t="s">
        <v>185</v>
      </c>
      <c r="E27" s="21" t="s">
        <v>24</v>
      </c>
      <c r="F27" s="21" t="s">
        <v>115</v>
      </c>
      <c r="G27" s="21" t="s">
        <v>186</v>
      </c>
      <c r="H27" s="22">
        <f t="shared" si="6"/>
        <v>102.9</v>
      </c>
      <c r="I27" s="64">
        <f t="shared" si="7"/>
        <v>68.6</v>
      </c>
      <c r="J27" s="64"/>
      <c r="K27" s="64">
        <f t="shared" si="8"/>
        <v>68.6</v>
      </c>
      <c r="L27" s="65">
        <f t="shared" si="3"/>
        <v>34.3</v>
      </c>
      <c r="M27" s="66">
        <v>80</v>
      </c>
      <c r="N27" s="67">
        <f t="shared" si="4"/>
        <v>40</v>
      </c>
      <c r="O27" s="67">
        <f t="shared" si="9"/>
        <v>74.3</v>
      </c>
      <c r="P27" s="77">
        <v>1</v>
      </c>
    </row>
    <row r="28" spans="1:16" ht="19.5" customHeight="1">
      <c r="A28" s="7"/>
      <c r="B28" s="40">
        <v>3</v>
      </c>
      <c r="C28" s="10" t="s">
        <v>187</v>
      </c>
      <c r="D28" s="11" t="s">
        <v>188</v>
      </c>
      <c r="E28" s="11" t="s">
        <v>24</v>
      </c>
      <c r="F28" s="11" t="s">
        <v>143</v>
      </c>
      <c r="G28" s="11" t="s">
        <v>136</v>
      </c>
      <c r="H28" s="12">
        <f t="shared" si="6"/>
        <v>101.3</v>
      </c>
      <c r="I28" s="56">
        <f t="shared" si="7"/>
        <v>67.53</v>
      </c>
      <c r="J28" s="56"/>
      <c r="K28" s="56">
        <f t="shared" si="8"/>
        <v>67.53</v>
      </c>
      <c r="L28" s="57">
        <f t="shared" si="3"/>
        <v>33.77</v>
      </c>
      <c r="M28" s="58">
        <v>78.33</v>
      </c>
      <c r="N28" s="59">
        <f t="shared" si="4"/>
        <v>39.17</v>
      </c>
      <c r="O28" s="59">
        <f t="shared" si="9"/>
        <v>72.94</v>
      </c>
      <c r="P28" s="86">
        <v>2</v>
      </c>
    </row>
    <row r="29" spans="1:16" ht="19.5" customHeight="1">
      <c r="A29" s="23"/>
      <c r="B29" s="34"/>
      <c r="C29" s="25" t="s">
        <v>189</v>
      </c>
      <c r="D29" s="44" t="s">
        <v>190</v>
      </c>
      <c r="E29" s="26" t="s">
        <v>18</v>
      </c>
      <c r="F29" s="26" t="s">
        <v>172</v>
      </c>
      <c r="G29" s="26" t="s">
        <v>136</v>
      </c>
      <c r="H29" s="27">
        <f t="shared" si="6"/>
        <v>93.9</v>
      </c>
      <c r="I29" s="69">
        <f t="shared" si="7"/>
        <v>62.6</v>
      </c>
      <c r="J29" s="69"/>
      <c r="K29" s="69">
        <f t="shared" si="8"/>
        <v>62.6</v>
      </c>
      <c r="L29" s="70">
        <f t="shared" si="3"/>
        <v>31.3</v>
      </c>
      <c r="M29" s="78"/>
      <c r="N29" s="70" t="s">
        <v>123</v>
      </c>
      <c r="O29" s="70"/>
      <c r="P29" s="80"/>
    </row>
    <row r="30" spans="1:16" ht="30">
      <c r="A30" s="28" t="s">
        <v>191</v>
      </c>
      <c r="B30" s="45">
        <v>3</v>
      </c>
      <c r="C30" s="30" t="s">
        <v>192</v>
      </c>
      <c r="D30" s="31" t="s">
        <v>193</v>
      </c>
      <c r="E30" s="31" t="s">
        <v>18</v>
      </c>
      <c r="F30" s="31" t="s">
        <v>194</v>
      </c>
      <c r="G30" s="31" t="s">
        <v>195</v>
      </c>
      <c r="H30" s="32">
        <f t="shared" si="6"/>
        <v>73.6</v>
      </c>
      <c r="I30" s="74">
        <f t="shared" si="7"/>
        <v>49.07</v>
      </c>
      <c r="J30" s="74">
        <v>5</v>
      </c>
      <c r="K30" s="74">
        <f t="shared" si="8"/>
        <v>54.07</v>
      </c>
      <c r="L30" s="75">
        <f t="shared" si="3"/>
        <v>27.04</v>
      </c>
      <c r="M30" s="89"/>
      <c r="N30" s="75">
        <f t="shared" si="4"/>
        <v>0</v>
      </c>
      <c r="O30" s="75">
        <f>M30+L30</f>
        <v>27.04</v>
      </c>
      <c r="P30" s="90"/>
    </row>
    <row r="31" spans="1:16" ht="30">
      <c r="A31" s="46" t="s">
        <v>196</v>
      </c>
      <c r="B31" s="47">
        <v>11</v>
      </c>
      <c r="C31" s="48" t="s">
        <v>197</v>
      </c>
      <c r="D31" s="49" t="s">
        <v>198</v>
      </c>
      <c r="E31" s="49" t="s">
        <v>24</v>
      </c>
      <c r="F31" s="49" t="s">
        <v>199</v>
      </c>
      <c r="G31" s="49" t="s">
        <v>200</v>
      </c>
      <c r="H31" s="50">
        <f t="shared" si="6"/>
        <v>58</v>
      </c>
      <c r="I31" s="91">
        <f t="shared" si="7"/>
        <v>38.67</v>
      </c>
      <c r="J31" s="91"/>
      <c r="K31" s="91">
        <f t="shared" si="8"/>
        <v>38.67</v>
      </c>
      <c r="L31" s="92">
        <f t="shared" si="3"/>
        <v>19.34</v>
      </c>
      <c r="M31" s="93">
        <v>72</v>
      </c>
      <c r="N31" s="94">
        <f t="shared" si="4"/>
        <v>36</v>
      </c>
      <c r="O31" s="92">
        <f aca="true" t="shared" si="10" ref="O31:O38">N31+L31</f>
        <v>55.34</v>
      </c>
      <c r="P31" s="95"/>
    </row>
    <row r="32" spans="1:16" ht="30">
      <c r="A32" s="28" t="s">
        <v>201</v>
      </c>
      <c r="B32" s="45">
        <v>3</v>
      </c>
      <c r="C32" s="30" t="s">
        <v>202</v>
      </c>
      <c r="D32" s="31" t="s">
        <v>203</v>
      </c>
      <c r="E32" s="31" t="s">
        <v>24</v>
      </c>
      <c r="F32" s="31" t="s">
        <v>57</v>
      </c>
      <c r="G32" s="31" t="s">
        <v>204</v>
      </c>
      <c r="H32" s="32">
        <f t="shared" si="6"/>
        <v>74.9</v>
      </c>
      <c r="I32" s="74">
        <f t="shared" si="7"/>
        <v>49.93</v>
      </c>
      <c r="J32" s="96"/>
      <c r="K32" s="74">
        <f t="shared" si="8"/>
        <v>49.93</v>
      </c>
      <c r="L32" s="75">
        <f t="shared" si="3"/>
        <v>24.97</v>
      </c>
      <c r="M32" s="89">
        <v>80.33</v>
      </c>
      <c r="N32" s="76">
        <f t="shared" si="4"/>
        <v>40.17</v>
      </c>
      <c r="O32" s="76">
        <f t="shared" si="10"/>
        <v>65.14</v>
      </c>
      <c r="P32" s="90">
        <v>1</v>
      </c>
    </row>
    <row r="33" spans="1:16" ht="19.5" customHeight="1">
      <c r="A33" s="18" t="s">
        <v>205</v>
      </c>
      <c r="B33" s="33">
        <v>6</v>
      </c>
      <c r="C33" s="20" t="s">
        <v>206</v>
      </c>
      <c r="D33" s="21" t="s">
        <v>207</v>
      </c>
      <c r="E33" s="21" t="s">
        <v>24</v>
      </c>
      <c r="F33" s="21" t="s">
        <v>208</v>
      </c>
      <c r="G33" s="21" t="s">
        <v>86</v>
      </c>
      <c r="H33" s="22">
        <f aca="true" t="shared" si="11" ref="H33:H69">F33*0.4+G33*0.6</f>
        <v>91.30000000000001</v>
      </c>
      <c r="I33" s="64">
        <f aca="true" t="shared" si="12" ref="I33:I69">ROUND(H33/1.5,2)</f>
        <v>60.87</v>
      </c>
      <c r="J33" s="64"/>
      <c r="K33" s="64">
        <f aca="true" t="shared" si="13" ref="K33:K69">I33+J33</f>
        <v>60.87</v>
      </c>
      <c r="L33" s="65">
        <f aca="true" t="shared" si="14" ref="L33:L69">ROUND(K33*50%,2)</f>
        <v>30.44</v>
      </c>
      <c r="M33" s="66">
        <v>87</v>
      </c>
      <c r="N33" s="67">
        <f aca="true" t="shared" si="15" ref="N33:N53">ROUND(M33*50%,2)</f>
        <v>43.5</v>
      </c>
      <c r="O33" s="68">
        <f t="shared" si="10"/>
        <v>73.94</v>
      </c>
      <c r="P33" s="77">
        <v>1</v>
      </c>
    </row>
    <row r="34" spans="1:16" ht="19.5" customHeight="1">
      <c r="A34" s="7"/>
      <c r="B34" s="40">
        <v>3</v>
      </c>
      <c r="C34" s="10" t="s">
        <v>209</v>
      </c>
      <c r="D34" s="11" t="s">
        <v>210</v>
      </c>
      <c r="E34" s="11" t="s">
        <v>24</v>
      </c>
      <c r="F34" s="11" t="s">
        <v>159</v>
      </c>
      <c r="G34" s="11" t="s">
        <v>52</v>
      </c>
      <c r="H34" s="12">
        <f t="shared" si="11"/>
        <v>84.9</v>
      </c>
      <c r="I34" s="56">
        <f t="shared" si="12"/>
        <v>56.6</v>
      </c>
      <c r="J34" s="56"/>
      <c r="K34" s="56">
        <f t="shared" si="13"/>
        <v>56.6</v>
      </c>
      <c r="L34" s="57">
        <f t="shared" si="14"/>
        <v>28.3</v>
      </c>
      <c r="M34" s="58">
        <v>90.33</v>
      </c>
      <c r="N34" s="59">
        <f t="shared" si="15"/>
        <v>45.17</v>
      </c>
      <c r="O34" s="59">
        <f t="shared" si="10"/>
        <v>73.47</v>
      </c>
      <c r="P34" s="86">
        <v>2</v>
      </c>
    </row>
    <row r="35" spans="1:16" ht="19.5" customHeight="1">
      <c r="A35" s="7"/>
      <c r="B35" s="40">
        <v>5</v>
      </c>
      <c r="C35" s="10" t="s">
        <v>211</v>
      </c>
      <c r="D35" s="11" t="s">
        <v>212</v>
      </c>
      <c r="E35" s="11" t="s">
        <v>24</v>
      </c>
      <c r="F35" s="11" t="s">
        <v>132</v>
      </c>
      <c r="G35" s="11" t="s">
        <v>213</v>
      </c>
      <c r="H35" s="12">
        <f t="shared" si="11"/>
        <v>94.1</v>
      </c>
      <c r="I35" s="56">
        <f t="shared" si="12"/>
        <v>62.73</v>
      </c>
      <c r="J35" s="56"/>
      <c r="K35" s="56">
        <f t="shared" si="13"/>
        <v>62.73</v>
      </c>
      <c r="L35" s="57">
        <f t="shared" si="14"/>
        <v>31.37</v>
      </c>
      <c r="M35" s="58">
        <v>82</v>
      </c>
      <c r="N35" s="59">
        <f t="shared" si="15"/>
        <v>41</v>
      </c>
      <c r="O35" s="59">
        <f t="shared" si="10"/>
        <v>72.37</v>
      </c>
      <c r="P35" s="86">
        <v>3</v>
      </c>
    </row>
    <row r="36" spans="1:16" ht="19.5" customHeight="1">
      <c r="A36" s="7"/>
      <c r="B36" s="40">
        <v>2</v>
      </c>
      <c r="C36" s="10" t="s">
        <v>214</v>
      </c>
      <c r="D36" s="11" t="s">
        <v>215</v>
      </c>
      <c r="E36" s="11" t="s">
        <v>24</v>
      </c>
      <c r="F36" s="11" t="s">
        <v>216</v>
      </c>
      <c r="G36" s="11" t="s">
        <v>106</v>
      </c>
      <c r="H36" s="12">
        <f t="shared" si="11"/>
        <v>78.2</v>
      </c>
      <c r="I36" s="56">
        <f t="shared" si="12"/>
        <v>52.13</v>
      </c>
      <c r="J36" s="56"/>
      <c r="K36" s="56">
        <f t="shared" si="13"/>
        <v>52.13</v>
      </c>
      <c r="L36" s="57">
        <f t="shared" si="14"/>
        <v>26.07</v>
      </c>
      <c r="M36" s="58">
        <v>74.67</v>
      </c>
      <c r="N36" s="59">
        <f t="shared" si="15"/>
        <v>37.34</v>
      </c>
      <c r="O36" s="84">
        <f t="shared" si="10"/>
        <v>63.410000000000004</v>
      </c>
      <c r="P36" s="86">
        <v>4</v>
      </c>
    </row>
    <row r="37" spans="1:16" ht="18.75" customHeight="1">
      <c r="A37" s="13" t="s">
        <v>217</v>
      </c>
      <c r="B37" s="51">
        <v>1</v>
      </c>
      <c r="C37" s="37" t="s">
        <v>218</v>
      </c>
      <c r="D37" s="38" t="s">
        <v>219</v>
      </c>
      <c r="E37" s="38" t="s">
        <v>24</v>
      </c>
      <c r="F37" s="38" t="s">
        <v>136</v>
      </c>
      <c r="G37" s="38" t="s">
        <v>106</v>
      </c>
      <c r="H37" s="39">
        <f t="shared" si="11"/>
        <v>89.2</v>
      </c>
      <c r="I37" s="81">
        <f t="shared" si="12"/>
        <v>59.47</v>
      </c>
      <c r="J37" s="81"/>
      <c r="K37" s="81">
        <f t="shared" si="13"/>
        <v>59.47</v>
      </c>
      <c r="L37" s="82">
        <f t="shared" si="14"/>
        <v>29.74</v>
      </c>
      <c r="M37" s="83">
        <v>83.5</v>
      </c>
      <c r="N37" s="83">
        <f t="shared" si="15"/>
        <v>41.75</v>
      </c>
      <c r="O37" s="83">
        <f t="shared" si="10"/>
        <v>71.49</v>
      </c>
      <c r="P37" s="85"/>
    </row>
    <row r="38" spans="1:16" ht="18.75" customHeight="1">
      <c r="A38" s="31"/>
      <c r="B38" s="40">
        <v>2</v>
      </c>
      <c r="C38" s="10" t="s">
        <v>220</v>
      </c>
      <c r="D38" s="11" t="s">
        <v>221</v>
      </c>
      <c r="E38" s="11" t="s">
        <v>24</v>
      </c>
      <c r="F38" s="11" t="s">
        <v>39</v>
      </c>
      <c r="G38" s="11" t="s">
        <v>222</v>
      </c>
      <c r="H38" s="12">
        <f t="shared" si="11"/>
        <v>76.7</v>
      </c>
      <c r="I38" s="56">
        <f t="shared" si="12"/>
        <v>51.13</v>
      </c>
      <c r="J38" s="56"/>
      <c r="K38" s="56">
        <f t="shared" si="13"/>
        <v>51.13</v>
      </c>
      <c r="L38" s="57">
        <f t="shared" si="14"/>
        <v>25.57</v>
      </c>
      <c r="M38" s="58">
        <v>85.67</v>
      </c>
      <c r="N38" s="58">
        <f t="shared" si="15"/>
        <v>42.84</v>
      </c>
      <c r="O38" s="58">
        <f t="shared" si="10"/>
        <v>68.41</v>
      </c>
      <c r="P38" s="86"/>
    </row>
    <row r="39" spans="1:16" ht="18.75" customHeight="1">
      <c r="A39" s="31"/>
      <c r="B39" s="52">
        <v>3</v>
      </c>
      <c r="C39" s="10" t="s">
        <v>223</v>
      </c>
      <c r="D39" s="11" t="s">
        <v>224</v>
      </c>
      <c r="E39" s="11" t="s">
        <v>24</v>
      </c>
      <c r="F39" s="11" t="s">
        <v>164</v>
      </c>
      <c r="G39" s="11" t="s">
        <v>225</v>
      </c>
      <c r="H39" s="12">
        <f t="shared" si="11"/>
        <v>89</v>
      </c>
      <c r="I39" s="56">
        <f t="shared" si="12"/>
        <v>59.33</v>
      </c>
      <c r="J39" s="56"/>
      <c r="K39" s="56">
        <f t="shared" si="13"/>
        <v>59.33</v>
      </c>
      <c r="L39" s="57">
        <f t="shared" si="14"/>
        <v>29.67</v>
      </c>
      <c r="M39" s="58">
        <v>83.83</v>
      </c>
      <c r="N39" s="58">
        <f t="shared" si="15"/>
        <v>41.92</v>
      </c>
      <c r="O39" s="58">
        <f aca="true" t="shared" si="16" ref="O39:O53">N39+L39</f>
        <v>71.59</v>
      </c>
      <c r="P39" s="86"/>
    </row>
    <row r="40" spans="1:16" ht="18.75" customHeight="1">
      <c r="A40" s="31"/>
      <c r="B40" s="52">
        <v>4</v>
      </c>
      <c r="C40" s="10" t="s">
        <v>226</v>
      </c>
      <c r="D40" s="11" t="s">
        <v>227</v>
      </c>
      <c r="E40" s="11" t="s">
        <v>24</v>
      </c>
      <c r="F40" s="11" t="s">
        <v>132</v>
      </c>
      <c r="G40" s="11" t="s">
        <v>164</v>
      </c>
      <c r="H40" s="12">
        <f t="shared" si="11"/>
        <v>92.30000000000001</v>
      </c>
      <c r="I40" s="56">
        <f t="shared" si="12"/>
        <v>61.53</v>
      </c>
      <c r="J40" s="56"/>
      <c r="K40" s="56">
        <f t="shared" si="13"/>
        <v>61.53</v>
      </c>
      <c r="L40" s="57">
        <f t="shared" si="14"/>
        <v>30.77</v>
      </c>
      <c r="M40" s="58">
        <v>87.33</v>
      </c>
      <c r="N40" s="58">
        <f t="shared" si="15"/>
        <v>43.67</v>
      </c>
      <c r="O40" s="58">
        <f t="shared" si="16"/>
        <v>74.44</v>
      </c>
      <c r="P40" s="86"/>
    </row>
    <row r="41" spans="1:16" ht="18.75" customHeight="1">
      <c r="A41" s="31"/>
      <c r="B41" s="52">
        <v>5</v>
      </c>
      <c r="C41" s="10" t="s">
        <v>228</v>
      </c>
      <c r="D41" s="11" t="s">
        <v>229</v>
      </c>
      <c r="E41" s="11" t="s">
        <v>24</v>
      </c>
      <c r="F41" s="11" t="s">
        <v>64</v>
      </c>
      <c r="G41" s="11" t="s">
        <v>230</v>
      </c>
      <c r="H41" s="12">
        <f t="shared" si="11"/>
        <v>81.9</v>
      </c>
      <c r="I41" s="56">
        <f t="shared" si="12"/>
        <v>54.6</v>
      </c>
      <c r="J41" s="56"/>
      <c r="K41" s="56">
        <f t="shared" si="13"/>
        <v>54.6</v>
      </c>
      <c r="L41" s="57">
        <f t="shared" si="14"/>
        <v>27.3</v>
      </c>
      <c r="M41" s="58">
        <v>92</v>
      </c>
      <c r="N41" s="58">
        <f t="shared" si="15"/>
        <v>46</v>
      </c>
      <c r="O41" s="58">
        <f t="shared" si="16"/>
        <v>73.3</v>
      </c>
      <c r="P41" s="86"/>
    </row>
    <row r="42" spans="1:16" ht="18.75" customHeight="1">
      <c r="A42" s="31"/>
      <c r="B42" s="40">
        <v>6</v>
      </c>
      <c r="C42" s="10" t="s">
        <v>231</v>
      </c>
      <c r="D42" s="11" t="s">
        <v>232</v>
      </c>
      <c r="E42" s="11" t="s">
        <v>24</v>
      </c>
      <c r="F42" s="11" t="s">
        <v>233</v>
      </c>
      <c r="G42" s="11" t="s">
        <v>234</v>
      </c>
      <c r="H42" s="12">
        <f t="shared" si="11"/>
        <v>98.1</v>
      </c>
      <c r="I42" s="56">
        <f t="shared" si="12"/>
        <v>65.4</v>
      </c>
      <c r="J42" s="56"/>
      <c r="K42" s="56">
        <f t="shared" si="13"/>
        <v>65.4</v>
      </c>
      <c r="L42" s="57">
        <f t="shared" si="14"/>
        <v>32.7</v>
      </c>
      <c r="M42" s="58">
        <v>82.83</v>
      </c>
      <c r="N42" s="58">
        <f t="shared" si="15"/>
        <v>41.42</v>
      </c>
      <c r="O42" s="58">
        <f t="shared" si="16"/>
        <v>74.12</v>
      </c>
      <c r="P42" s="86"/>
    </row>
    <row r="43" spans="1:16" ht="18.75" customHeight="1">
      <c r="A43" s="31"/>
      <c r="B43" s="52">
        <v>7</v>
      </c>
      <c r="C43" s="10" t="s">
        <v>235</v>
      </c>
      <c r="D43" s="11" t="s">
        <v>236</v>
      </c>
      <c r="E43" s="11" t="s">
        <v>24</v>
      </c>
      <c r="F43" s="11" t="s">
        <v>110</v>
      </c>
      <c r="G43" s="11" t="s">
        <v>151</v>
      </c>
      <c r="H43" s="12">
        <f t="shared" si="11"/>
        <v>83.5</v>
      </c>
      <c r="I43" s="56">
        <f t="shared" si="12"/>
        <v>55.67</v>
      </c>
      <c r="J43" s="56"/>
      <c r="K43" s="56">
        <f t="shared" si="13"/>
        <v>55.67</v>
      </c>
      <c r="L43" s="57">
        <f t="shared" si="14"/>
        <v>27.84</v>
      </c>
      <c r="M43" s="58">
        <v>81.17</v>
      </c>
      <c r="N43" s="58">
        <f t="shared" si="15"/>
        <v>40.59</v>
      </c>
      <c r="O43" s="58">
        <f t="shared" si="16"/>
        <v>68.43</v>
      </c>
      <c r="P43" s="86"/>
    </row>
    <row r="44" spans="1:16" ht="18.75" customHeight="1">
      <c r="A44" s="31"/>
      <c r="B44" s="40">
        <v>8</v>
      </c>
      <c r="C44" s="10" t="s">
        <v>237</v>
      </c>
      <c r="D44" s="11" t="s">
        <v>238</v>
      </c>
      <c r="E44" s="11" t="s">
        <v>24</v>
      </c>
      <c r="F44" s="11" t="s">
        <v>127</v>
      </c>
      <c r="G44" s="11" t="s">
        <v>222</v>
      </c>
      <c r="H44" s="12">
        <f t="shared" si="11"/>
        <v>73.1</v>
      </c>
      <c r="I44" s="56">
        <f t="shared" si="12"/>
        <v>48.73</v>
      </c>
      <c r="J44" s="56"/>
      <c r="K44" s="56">
        <f t="shared" si="13"/>
        <v>48.73</v>
      </c>
      <c r="L44" s="57">
        <f t="shared" si="14"/>
        <v>24.37</v>
      </c>
      <c r="M44" s="58">
        <v>81</v>
      </c>
      <c r="N44" s="58">
        <f t="shared" si="15"/>
        <v>40.5</v>
      </c>
      <c r="O44" s="58">
        <f t="shared" si="16"/>
        <v>64.87</v>
      </c>
      <c r="P44" s="86"/>
    </row>
    <row r="45" spans="1:16" ht="18.75" customHeight="1">
      <c r="A45" s="28" t="s">
        <v>217</v>
      </c>
      <c r="B45" s="52">
        <v>9</v>
      </c>
      <c r="C45" s="10" t="s">
        <v>239</v>
      </c>
      <c r="D45" s="11" t="s">
        <v>240</v>
      </c>
      <c r="E45" s="11" t="s">
        <v>24</v>
      </c>
      <c r="F45" s="11" t="s">
        <v>79</v>
      </c>
      <c r="G45" s="11" t="s">
        <v>44</v>
      </c>
      <c r="H45" s="12">
        <f t="shared" si="11"/>
        <v>102.1</v>
      </c>
      <c r="I45" s="56">
        <f t="shared" si="12"/>
        <v>68.07</v>
      </c>
      <c r="J45" s="56"/>
      <c r="K45" s="56">
        <f t="shared" si="13"/>
        <v>68.07</v>
      </c>
      <c r="L45" s="57">
        <f t="shared" si="14"/>
        <v>34.04</v>
      </c>
      <c r="M45" s="58">
        <v>83</v>
      </c>
      <c r="N45" s="58">
        <f t="shared" si="15"/>
        <v>41.5</v>
      </c>
      <c r="O45" s="58">
        <f t="shared" si="16"/>
        <v>75.53999999999999</v>
      </c>
      <c r="P45" s="86"/>
    </row>
    <row r="46" spans="1:16" ht="18.75" customHeight="1">
      <c r="A46" s="31"/>
      <c r="B46" s="52">
        <v>10</v>
      </c>
      <c r="C46" s="10" t="s">
        <v>241</v>
      </c>
      <c r="D46" s="11" t="s">
        <v>242</v>
      </c>
      <c r="E46" s="11" t="s">
        <v>24</v>
      </c>
      <c r="F46" s="11" t="s">
        <v>243</v>
      </c>
      <c r="G46" s="11" t="s">
        <v>90</v>
      </c>
      <c r="H46" s="12">
        <f t="shared" si="11"/>
        <v>64.19999999999999</v>
      </c>
      <c r="I46" s="56">
        <f t="shared" si="12"/>
        <v>42.8</v>
      </c>
      <c r="J46" s="56"/>
      <c r="K46" s="56">
        <f t="shared" si="13"/>
        <v>42.8</v>
      </c>
      <c r="L46" s="57">
        <f t="shared" si="14"/>
        <v>21.4</v>
      </c>
      <c r="M46" s="58">
        <v>87</v>
      </c>
      <c r="N46" s="58">
        <f t="shared" si="15"/>
        <v>43.5</v>
      </c>
      <c r="O46" s="58">
        <f t="shared" si="16"/>
        <v>64.9</v>
      </c>
      <c r="P46" s="86"/>
    </row>
    <row r="47" spans="1:16" ht="18.75" customHeight="1">
      <c r="A47" s="31"/>
      <c r="B47" s="40">
        <v>11</v>
      </c>
      <c r="C47" s="10" t="s">
        <v>244</v>
      </c>
      <c r="D47" s="11" t="s">
        <v>245</v>
      </c>
      <c r="E47" s="11" t="s">
        <v>24</v>
      </c>
      <c r="F47" s="11" t="s">
        <v>143</v>
      </c>
      <c r="G47" s="11" t="s">
        <v>39</v>
      </c>
      <c r="H47" s="12">
        <f t="shared" si="11"/>
        <v>87.5</v>
      </c>
      <c r="I47" s="56">
        <f t="shared" si="12"/>
        <v>58.33</v>
      </c>
      <c r="J47" s="56"/>
      <c r="K47" s="56">
        <f t="shared" si="13"/>
        <v>58.33</v>
      </c>
      <c r="L47" s="57">
        <f t="shared" si="14"/>
        <v>29.17</v>
      </c>
      <c r="M47" s="58">
        <v>87.17</v>
      </c>
      <c r="N47" s="58">
        <f t="shared" si="15"/>
        <v>43.59</v>
      </c>
      <c r="O47" s="58">
        <f t="shared" si="16"/>
        <v>72.76</v>
      </c>
      <c r="P47" s="86"/>
    </row>
    <row r="48" spans="1:16" ht="18.75" customHeight="1">
      <c r="A48" s="31"/>
      <c r="B48" s="52">
        <v>12</v>
      </c>
      <c r="C48" s="10" t="s">
        <v>246</v>
      </c>
      <c r="D48" s="11" t="s">
        <v>247</v>
      </c>
      <c r="E48" s="11" t="s">
        <v>24</v>
      </c>
      <c r="F48" s="11" t="s">
        <v>177</v>
      </c>
      <c r="G48" s="11" t="s">
        <v>151</v>
      </c>
      <c r="H48" s="12">
        <f t="shared" si="11"/>
        <v>87.1</v>
      </c>
      <c r="I48" s="56">
        <f t="shared" si="12"/>
        <v>58.07</v>
      </c>
      <c r="J48" s="56"/>
      <c r="K48" s="56">
        <f t="shared" si="13"/>
        <v>58.07</v>
      </c>
      <c r="L48" s="57">
        <f t="shared" si="14"/>
        <v>29.04</v>
      </c>
      <c r="M48" s="58"/>
      <c r="N48" s="58">
        <f t="shared" si="15"/>
        <v>0</v>
      </c>
      <c r="O48" s="58">
        <f t="shared" si="16"/>
        <v>29.04</v>
      </c>
      <c r="P48" s="86"/>
    </row>
    <row r="49" spans="1:16" ht="18.75" customHeight="1">
      <c r="A49" s="31"/>
      <c r="B49" s="52">
        <v>13</v>
      </c>
      <c r="C49" s="10" t="s">
        <v>248</v>
      </c>
      <c r="D49" s="11" t="s">
        <v>249</v>
      </c>
      <c r="E49" s="11" t="s">
        <v>24</v>
      </c>
      <c r="F49" s="11" t="s">
        <v>250</v>
      </c>
      <c r="G49" s="11" t="s">
        <v>127</v>
      </c>
      <c r="H49" s="12">
        <f t="shared" si="11"/>
        <v>69.9</v>
      </c>
      <c r="I49" s="56">
        <f t="shared" si="12"/>
        <v>46.6</v>
      </c>
      <c r="J49" s="56"/>
      <c r="K49" s="56">
        <f t="shared" si="13"/>
        <v>46.6</v>
      </c>
      <c r="L49" s="57">
        <f t="shared" si="14"/>
        <v>23.3</v>
      </c>
      <c r="M49" s="58"/>
      <c r="N49" s="58">
        <f t="shared" si="15"/>
        <v>0</v>
      </c>
      <c r="O49" s="58">
        <f t="shared" si="16"/>
        <v>23.3</v>
      </c>
      <c r="P49" s="86"/>
    </row>
    <row r="50" spans="1:16" ht="18.75" customHeight="1">
      <c r="A50" s="31"/>
      <c r="B50" s="52">
        <v>14</v>
      </c>
      <c r="C50" s="10" t="s">
        <v>251</v>
      </c>
      <c r="D50" s="11" t="s">
        <v>252</v>
      </c>
      <c r="E50" s="11" t="s">
        <v>24</v>
      </c>
      <c r="F50" s="11" t="s">
        <v>159</v>
      </c>
      <c r="G50" s="11" t="s">
        <v>253</v>
      </c>
      <c r="H50" s="12">
        <f t="shared" si="11"/>
        <v>96.6</v>
      </c>
      <c r="I50" s="56">
        <f t="shared" si="12"/>
        <v>64.4</v>
      </c>
      <c r="J50" s="56"/>
      <c r="K50" s="56">
        <f t="shared" si="13"/>
        <v>64.4</v>
      </c>
      <c r="L50" s="57">
        <f t="shared" si="14"/>
        <v>32.2</v>
      </c>
      <c r="M50" s="58"/>
      <c r="N50" s="58">
        <f t="shared" si="15"/>
        <v>0</v>
      </c>
      <c r="O50" s="58">
        <f t="shared" si="16"/>
        <v>32.2</v>
      </c>
      <c r="P50" s="86"/>
    </row>
    <row r="51" spans="1:16" ht="18.75" customHeight="1">
      <c r="A51" s="31"/>
      <c r="B51" s="52">
        <v>15</v>
      </c>
      <c r="C51" s="10" t="s">
        <v>254</v>
      </c>
      <c r="D51" s="11" t="s">
        <v>255</v>
      </c>
      <c r="E51" s="11" t="s">
        <v>24</v>
      </c>
      <c r="F51" s="11" t="s">
        <v>105</v>
      </c>
      <c r="G51" s="11" t="s">
        <v>25</v>
      </c>
      <c r="H51" s="12">
        <f t="shared" si="11"/>
        <v>87.4</v>
      </c>
      <c r="I51" s="56">
        <f t="shared" si="12"/>
        <v>58.27</v>
      </c>
      <c r="J51" s="56"/>
      <c r="K51" s="56">
        <f t="shared" si="13"/>
        <v>58.27</v>
      </c>
      <c r="L51" s="57">
        <f t="shared" si="14"/>
        <v>29.14</v>
      </c>
      <c r="M51" s="58"/>
      <c r="N51" s="58">
        <f t="shared" si="15"/>
        <v>0</v>
      </c>
      <c r="O51" s="58">
        <f t="shared" si="16"/>
        <v>29.14</v>
      </c>
      <c r="P51" s="86"/>
    </row>
    <row r="52" spans="1:16" ht="18.75" customHeight="1">
      <c r="A52" s="31"/>
      <c r="B52" s="51">
        <v>16</v>
      </c>
      <c r="C52" s="10" t="s">
        <v>256</v>
      </c>
      <c r="D52" s="11" t="s">
        <v>257</v>
      </c>
      <c r="E52" s="11" t="s">
        <v>24</v>
      </c>
      <c r="F52" s="11" t="s">
        <v>79</v>
      </c>
      <c r="G52" s="11" t="s">
        <v>26</v>
      </c>
      <c r="H52" s="12">
        <f t="shared" si="11"/>
        <v>88.6</v>
      </c>
      <c r="I52" s="56">
        <f t="shared" si="12"/>
        <v>59.07</v>
      </c>
      <c r="J52" s="56"/>
      <c r="K52" s="56">
        <f t="shared" si="13"/>
        <v>59.07</v>
      </c>
      <c r="L52" s="57">
        <f t="shared" si="14"/>
        <v>29.54</v>
      </c>
      <c r="M52" s="83"/>
      <c r="N52" s="83">
        <f t="shared" si="15"/>
        <v>0</v>
      </c>
      <c r="O52" s="58">
        <f t="shared" si="16"/>
        <v>29.54</v>
      </c>
      <c r="P52" s="85"/>
    </row>
    <row r="53" spans="1:16" ht="18.75" customHeight="1">
      <c r="A53" s="31"/>
      <c r="B53" s="40">
        <v>17</v>
      </c>
      <c r="C53" s="10" t="s">
        <v>258</v>
      </c>
      <c r="D53" s="11" t="s">
        <v>259</v>
      </c>
      <c r="E53" s="11" t="s">
        <v>24</v>
      </c>
      <c r="F53" s="11" t="s">
        <v>260</v>
      </c>
      <c r="G53" s="11" t="s">
        <v>57</v>
      </c>
      <c r="H53" s="12">
        <f t="shared" si="11"/>
        <v>70.9</v>
      </c>
      <c r="I53" s="56">
        <f t="shared" si="12"/>
        <v>47.27</v>
      </c>
      <c r="J53" s="56"/>
      <c r="K53" s="56">
        <f t="shared" si="13"/>
        <v>47.27</v>
      </c>
      <c r="L53" s="57">
        <f t="shared" si="14"/>
        <v>23.64</v>
      </c>
      <c r="M53" s="58"/>
      <c r="N53" s="58">
        <f t="shared" si="15"/>
        <v>0</v>
      </c>
      <c r="O53" s="58">
        <f t="shared" si="16"/>
        <v>23.64</v>
      </c>
      <c r="P53" s="86"/>
    </row>
    <row r="54" spans="1:16" ht="18.75" customHeight="1">
      <c r="A54" s="31"/>
      <c r="B54" s="52"/>
      <c r="C54" s="10" t="s">
        <v>261</v>
      </c>
      <c r="D54" s="43" t="s">
        <v>262</v>
      </c>
      <c r="E54" s="11" t="s">
        <v>24</v>
      </c>
      <c r="F54" s="11" t="s">
        <v>140</v>
      </c>
      <c r="G54" s="11" t="s">
        <v>86</v>
      </c>
      <c r="H54" s="12">
        <f t="shared" si="11"/>
        <v>90.9</v>
      </c>
      <c r="I54" s="56">
        <f t="shared" si="12"/>
        <v>60.6</v>
      </c>
      <c r="J54" s="56"/>
      <c r="K54" s="56">
        <f t="shared" si="13"/>
        <v>60.6</v>
      </c>
      <c r="L54" s="57">
        <f t="shared" si="14"/>
        <v>30.3</v>
      </c>
      <c r="M54" s="58"/>
      <c r="N54" s="57" t="s">
        <v>123</v>
      </c>
      <c r="O54" s="57"/>
      <c r="P54" s="86"/>
    </row>
    <row r="55" spans="1:16" ht="18.75" customHeight="1">
      <c r="A55" s="31"/>
      <c r="B55" s="40"/>
      <c r="C55" s="10" t="s">
        <v>263</v>
      </c>
      <c r="D55" s="43" t="s">
        <v>264</v>
      </c>
      <c r="E55" s="11" t="s">
        <v>24</v>
      </c>
      <c r="F55" s="11" t="s">
        <v>91</v>
      </c>
      <c r="G55" s="11" t="s">
        <v>177</v>
      </c>
      <c r="H55" s="12">
        <f t="shared" si="11"/>
        <v>90.19999999999999</v>
      </c>
      <c r="I55" s="56">
        <f t="shared" si="12"/>
        <v>60.13</v>
      </c>
      <c r="J55" s="56"/>
      <c r="K55" s="56">
        <f t="shared" si="13"/>
        <v>60.13</v>
      </c>
      <c r="L55" s="57">
        <f t="shared" si="14"/>
        <v>30.07</v>
      </c>
      <c r="M55" s="58"/>
      <c r="N55" s="57" t="s">
        <v>123</v>
      </c>
      <c r="O55" s="57"/>
      <c r="P55" s="86"/>
    </row>
    <row r="56" spans="1:16" ht="18.75" customHeight="1">
      <c r="A56" s="31"/>
      <c r="B56" s="40"/>
      <c r="C56" s="10" t="s">
        <v>265</v>
      </c>
      <c r="D56" s="43" t="s">
        <v>266</v>
      </c>
      <c r="E56" s="11" t="s">
        <v>24</v>
      </c>
      <c r="F56" s="11" t="s">
        <v>267</v>
      </c>
      <c r="G56" s="11" t="s">
        <v>164</v>
      </c>
      <c r="H56" s="12">
        <f t="shared" si="11"/>
        <v>76.5</v>
      </c>
      <c r="I56" s="56">
        <f t="shared" si="12"/>
        <v>51</v>
      </c>
      <c r="J56" s="56"/>
      <c r="K56" s="56">
        <f t="shared" si="13"/>
        <v>51</v>
      </c>
      <c r="L56" s="57">
        <f t="shared" si="14"/>
        <v>25.5</v>
      </c>
      <c r="M56" s="58"/>
      <c r="N56" s="57" t="s">
        <v>123</v>
      </c>
      <c r="O56" s="57"/>
      <c r="P56" s="86"/>
    </row>
    <row r="57" spans="1:16" ht="18.75" customHeight="1">
      <c r="A57" s="31"/>
      <c r="B57" s="40"/>
      <c r="C57" s="10" t="s">
        <v>268</v>
      </c>
      <c r="D57" s="43" t="s">
        <v>269</v>
      </c>
      <c r="E57" s="11" t="s">
        <v>24</v>
      </c>
      <c r="F57" s="11" t="s">
        <v>90</v>
      </c>
      <c r="G57" s="11" t="s">
        <v>270</v>
      </c>
      <c r="H57" s="12">
        <f t="shared" si="11"/>
        <v>68.4</v>
      </c>
      <c r="I57" s="56">
        <f t="shared" si="12"/>
        <v>45.6</v>
      </c>
      <c r="J57" s="56"/>
      <c r="K57" s="56">
        <f t="shared" si="13"/>
        <v>45.6</v>
      </c>
      <c r="L57" s="57">
        <f t="shared" si="14"/>
        <v>22.8</v>
      </c>
      <c r="M57" s="58"/>
      <c r="N57" s="57" t="s">
        <v>123</v>
      </c>
      <c r="O57" s="57"/>
      <c r="P57" s="86"/>
    </row>
    <row r="58" spans="1:16" ht="18.75" customHeight="1">
      <c r="A58" s="53"/>
      <c r="B58" s="41"/>
      <c r="C58" s="15" t="s">
        <v>271</v>
      </c>
      <c r="D58" s="42" t="s">
        <v>272</v>
      </c>
      <c r="E58" s="16" t="s">
        <v>24</v>
      </c>
      <c r="F58" s="16" t="s">
        <v>273</v>
      </c>
      <c r="G58" s="16" t="s">
        <v>274</v>
      </c>
      <c r="H58" s="17">
        <f t="shared" si="11"/>
        <v>66.2</v>
      </c>
      <c r="I58" s="60">
        <f t="shared" si="12"/>
        <v>44.13</v>
      </c>
      <c r="J58" s="60"/>
      <c r="K58" s="60">
        <f t="shared" si="13"/>
        <v>44.13</v>
      </c>
      <c r="L58" s="61">
        <f t="shared" si="14"/>
        <v>22.07</v>
      </c>
      <c r="M58" s="62"/>
      <c r="N58" s="61" t="s">
        <v>123</v>
      </c>
      <c r="O58" s="61"/>
      <c r="P58" s="87"/>
    </row>
    <row r="59" spans="1:16" ht="18.75" customHeight="1">
      <c r="A59" s="54" t="s">
        <v>275</v>
      </c>
      <c r="B59" s="33">
        <v>1</v>
      </c>
      <c r="C59" s="20" t="s">
        <v>276</v>
      </c>
      <c r="D59" s="21" t="s">
        <v>277</v>
      </c>
      <c r="E59" s="21" t="s">
        <v>24</v>
      </c>
      <c r="F59" s="21" t="s">
        <v>176</v>
      </c>
      <c r="G59" s="21" t="s">
        <v>65</v>
      </c>
      <c r="H59" s="22">
        <f t="shared" si="11"/>
        <v>75.1</v>
      </c>
      <c r="I59" s="64">
        <f t="shared" si="12"/>
        <v>50.07</v>
      </c>
      <c r="J59" s="64"/>
      <c r="K59" s="64">
        <f t="shared" si="13"/>
        <v>50.07</v>
      </c>
      <c r="L59" s="65">
        <f t="shared" si="14"/>
        <v>25.04</v>
      </c>
      <c r="M59" s="66">
        <v>78.33</v>
      </c>
      <c r="N59" s="67">
        <f aca="true" t="shared" si="17" ref="N59:N68">ROUND(M59*50%,2)</f>
        <v>39.17</v>
      </c>
      <c r="O59" s="68">
        <f>N59+L59</f>
        <v>64.21000000000001</v>
      </c>
      <c r="P59" s="77"/>
    </row>
    <row r="60" spans="1:16" ht="18.75" customHeight="1">
      <c r="A60" s="28"/>
      <c r="B60" s="40">
        <v>2</v>
      </c>
      <c r="C60" s="10" t="s">
        <v>278</v>
      </c>
      <c r="D60" s="11" t="s">
        <v>279</v>
      </c>
      <c r="E60" s="11" t="s">
        <v>24</v>
      </c>
      <c r="F60" s="11" t="s">
        <v>280</v>
      </c>
      <c r="G60" s="11" t="s">
        <v>281</v>
      </c>
      <c r="H60" s="12">
        <f t="shared" si="11"/>
        <v>57.900000000000006</v>
      </c>
      <c r="I60" s="56">
        <f t="shared" si="12"/>
        <v>38.6</v>
      </c>
      <c r="J60" s="56"/>
      <c r="K60" s="56">
        <f t="shared" si="13"/>
        <v>38.6</v>
      </c>
      <c r="L60" s="57">
        <f t="shared" si="14"/>
        <v>19.3</v>
      </c>
      <c r="M60" s="58">
        <v>82.33</v>
      </c>
      <c r="N60" s="59">
        <f t="shared" si="17"/>
        <v>41.17</v>
      </c>
      <c r="O60" s="59">
        <f aca="true" t="shared" si="18" ref="O60:O68">N60+L60</f>
        <v>60.47</v>
      </c>
      <c r="P60" s="86"/>
    </row>
    <row r="61" spans="1:16" ht="18.75" customHeight="1">
      <c r="A61" s="28"/>
      <c r="B61" s="52">
        <v>4</v>
      </c>
      <c r="C61" s="10" t="s">
        <v>282</v>
      </c>
      <c r="D61" s="11" t="s">
        <v>283</v>
      </c>
      <c r="E61" s="11" t="s">
        <v>24</v>
      </c>
      <c r="F61" s="11" t="s">
        <v>284</v>
      </c>
      <c r="G61" s="11" t="s">
        <v>285</v>
      </c>
      <c r="H61" s="12">
        <f t="shared" si="11"/>
        <v>52.4</v>
      </c>
      <c r="I61" s="56">
        <f t="shared" si="12"/>
        <v>34.93</v>
      </c>
      <c r="J61" s="56"/>
      <c r="K61" s="56">
        <f t="shared" si="13"/>
        <v>34.93</v>
      </c>
      <c r="L61" s="57">
        <f t="shared" si="14"/>
        <v>17.47</v>
      </c>
      <c r="M61" s="58">
        <v>82.33</v>
      </c>
      <c r="N61" s="59">
        <f t="shared" si="17"/>
        <v>41.17</v>
      </c>
      <c r="O61" s="59">
        <f t="shared" si="18"/>
        <v>58.64</v>
      </c>
      <c r="P61" s="86"/>
    </row>
    <row r="62" spans="1:16" ht="18.75" customHeight="1">
      <c r="A62" s="28"/>
      <c r="B62" s="52">
        <v>5</v>
      </c>
      <c r="C62" s="10" t="s">
        <v>286</v>
      </c>
      <c r="D62" s="11" t="s">
        <v>287</v>
      </c>
      <c r="E62" s="11" t="s">
        <v>24</v>
      </c>
      <c r="F62" s="11" t="s">
        <v>230</v>
      </c>
      <c r="G62" s="11" t="s">
        <v>57</v>
      </c>
      <c r="H62" s="12">
        <f t="shared" si="11"/>
        <v>73.5</v>
      </c>
      <c r="I62" s="56">
        <f t="shared" si="12"/>
        <v>49</v>
      </c>
      <c r="J62" s="56"/>
      <c r="K62" s="56">
        <f t="shared" si="13"/>
        <v>49</v>
      </c>
      <c r="L62" s="57">
        <f t="shared" si="14"/>
        <v>24.5</v>
      </c>
      <c r="M62" s="58">
        <v>79.33</v>
      </c>
      <c r="N62" s="59">
        <f t="shared" si="17"/>
        <v>39.67</v>
      </c>
      <c r="O62" s="59">
        <f t="shared" si="18"/>
        <v>64.17</v>
      </c>
      <c r="P62" s="86"/>
    </row>
    <row r="63" spans="1:16" ht="18.75" customHeight="1">
      <c r="A63" s="28"/>
      <c r="B63" s="52">
        <v>8</v>
      </c>
      <c r="C63" s="10" t="s">
        <v>288</v>
      </c>
      <c r="D63" s="11" t="s">
        <v>289</v>
      </c>
      <c r="E63" s="11" t="s">
        <v>24</v>
      </c>
      <c r="F63" s="11" t="s">
        <v>290</v>
      </c>
      <c r="G63" s="11" t="s">
        <v>94</v>
      </c>
      <c r="H63" s="12">
        <f t="shared" si="11"/>
        <v>70.9</v>
      </c>
      <c r="I63" s="56">
        <f t="shared" si="12"/>
        <v>47.27</v>
      </c>
      <c r="J63" s="56"/>
      <c r="K63" s="56">
        <f t="shared" si="13"/>
        <v>47.27</v>
      </c>
      <c r="L63" s="57">
        <f t="shared" si="14"/>
        <v>23.64</v>
      </c>
      <c r="M63" s="58">
        <v>83</v>
      </c>
      <c r="N63" s="59">
        <f t="shared" si="17"/>
        <v>41.5</v>
      </c>
      <c r="O63" s="59">
        <f t="shared" si="18"/>
        <v>65.14</v>
      </c>
      <c r="P63" s="86"/>
    </row>
    <row r="64" spans="1:16" ht="18.75" customHeight="1">
      <c r="A64" s="28"/>
      <c r="B64" s="40">
        <v>9</v>
      </c>
      <c r="C64" s="10" t="s">
        <v>291</v>
      </c>
      <c r="D64" s="11" t="s">
        <v>292</v>
      </c>
      <c r="E64" s="11" t="s">
        <v>24</v>
      </c>
      <c r="F64" s="11" t="s">
        <v>122</v>
      </c>
      <c r="G64" s="11" t="s">
        <v>61</v>
      </c>
      <c r="H64" s="12">
        <f t="shared" si="11"/>
        <v>64.8</v>
      </c>
      <c r="I64" s="56">
        <f t="shared" si="12"/>
        <v>43.2</v>
      </c>
      <c r="J64" s="56"/>
      <c r="K64" s="56">
        <f t="shared" si="13"/>
        <v>43.2</v>
      </c>
      <c r="L64" s="57">
        <f t="shared" si="14"/>
        <v>21.6</v>
      </c>
      <c r="M64" s="58">
        <v>80</v>
      </c>
      <c r="N64" s="59">
        <f t="shared" si="17"/>
        <v>40</v>
      </c>
      <c r="O64" s="59">
        <f t="shared" si="18"/>
        <v>61.6</v>
      </c>
      <c r="P64" s="86"/>
    </row>
    <row r="65" spans="1:16" ht="18.75" customHeight="1">
      <c r="A65" s="28"/>
      <c r="B65" s="52">
        <v>10</v>
      </c>
      <c r="C65" s="10" t="s">
        <v>293</v>
      </c>
      <c r="D65" s="11" t="s">
        <v>294</v>
      </c>
      <c r="E65" s="11" t="s">
        <v>24</v>
      </c>
      <c r="F65" s="11" t="s">
        <v>295</v>
      </c>
      <c r="G65" s="11" t="s">
        <v>296</v>
      </c>
      <c r="H65" s="12">
        <f t="shared" si="11"/>
        <v>63.900000000000006</v>
      </c>
      <c r="I65" s="56">
        <f t="shared" si="12"/>
        <v>42.6</v>
      </c>
      <c r="J65" s="56"/>
      <c r="K65" s="56">
        <f t="shared" si="13"/>
        <v>42.6</v>
      </c>
      <c r="L65" s="57">
        <f t="shared" si="14"/>
        <v>21.3</v>
      </c>
      <c r="M65" s="58">
        <v>83</v>
      </c>
      <c r="N65" s="59">
        <f t="shared" si="17"/>
        <v>41.5</v>
      </c>
      <c r="O65" s="59">
        <f t="shared" si="18"/>
        <v>62.8</v>
      </c>
      <c r="P65" s="86"/>
    </row>
    <row r="66" spans="1:16" ht="18.75" customHeight="1">
      <c r="A66" s="28"/>
      <c r="B66" s="40">
        <v>11</v>
      </c>
      <c r="C66" s="10" t="s">
        <v>297</v>
      </c>
      <c r="D66" s="11" t="s">
        <v>298</v>
      </c>
      <c r="E66" s="11" t="s">
        <v>24</v>
      </c>
      <c r="F66" s="11" t="s">
        <v>171</v>
      </c>
      <c r="G66" s="11" t="s">
        <v>243</v>
      </c>
      <c r="H66" s="12">
        <f t="shared" si="11"/>
        <v>53.900000000000006</v>
      </c>
      <c r="I66" s="56">
        <f t="shared" si="12"/>
        <v>35.93</v>
      </c>
      <c r="J66" s="56"/>
      <c r="K66" s="56">
        <f t="shared" si="13"/>
        <v>35.93</v>
      </c>
      <c r="L66" s="57">
        <f t="shared" si="14"/>
        <v>17.97</v>
      </c>
      <c r="M66" s="58">
        <v>82.33</v>
      </c>
      <c r="N66" s="59">
        <f t="shared" si="17"/>
        <v>41.17</v>
      </c>
      <c r="O66" s="59">
        <f t="shared" si="18"/>
        <v>59.14</v>
      </c>
      <c r="P66" s="86"/>
    </row>
    <row r="67" spans="1:16" ht="18.75" customHeight="1">
      <c r="A67" s="28"/>
      <c r="B67" s="40">
        <v>12</v>
      </c>
      <c r="C67" s="10" t="s">
        <v>299</v>
      </c>
      <c r="D67" s="11" t="s">
        <v>300</v>
      </c>
      <c r="E67" s="11" t="s">
        <v>24</v>
      </c>
      <c r="F67" s="11" t="s">
        <v>301</v>
      </c>
      <c r="G67" s="11" t="s">
        <v>65</v>
      </c>
      <c r="H67" s="12">
        <f t="shared" si="11"/>
        <v>75.69999999999999</v>
      </c>
      <c r="I67" s="56">
        <f t="shared" si="12"/>
        <v>50.47</v>
      </c>
      <c r="J67" s="56"/>
      <c r="K67" s="56">
        <f t="shared" si="13"/>
        <v>50.47</v>
      </c>
      <c r="L67" s="57">
        <f t="shared" si="14"/>
        <v>25.24</v>
      </c>
      <c r="M67" s="58"/>
      <c r="N67" s="57">
        <f t="shared" si="17"/>
        <v>0</v>
      </c>
      <c r="O67" s="59">
        <f t="shared" si="18"/>
        <v>25.24</v>
      </c>
      <c r="P67" s="86"/>
    </row>
    <row r="68" spans="1:16" ht="18.75" customHeight="1">
      <c r="A68" s="28"/>
      <c r="B68" s="40">
        <v>14</v>
      </c>
      <c r="C68" s="10" t="s">
        <v>302</v>
      </c>
      <c r="D68" s="11" t="s">
        <v>303</v>
      </c>
      <c r="E68" s="11" t="s">
        <v>24</v>
      </c>
      <c r="F68" s="11" t="s">
        <v>225</v>
      </c>
      <c r="G68" s="11" t="s">
        <v>304</v>
      </c>
      <c r="H68" s="12">
        <f t="shared" si="11"/>
        <v>63.3</v>
      </c>
      <c r="I68" s="56">
        <f t="shared" si="12"/>
        <v>42.2</v>
      </c>
      <c r="J68" s="56"/>
      <c r="K68" s="56">
        <f t="shared" si="13"/>
        <v>42.2</v>
      </c>
      <c r="L68" s="57">
        <f t="shared" si="14"/>
        <v>21.1</v>
      </c>
      <c r="M68" s="58"/>
      <c r="N68" s="57">
        <f t="shared" si="17"/>
        <v>0</v>
      </c>
      <c r="O68" s="84">
        <f t="shared" si="18"/>
        <v>21.1</v>
      </c>
      <c r="P68" s="86"/>
    </row>
    <row r="69" spans="1:16" ht="18.75" customHeight="1">
      <c r="A69" s="97"/>
      <c r="B69" s="34">
        <v>13</v>
      </c>
      <c r="C69" s="25" t="s">
        <v>305</v>
      </c>
      <c r="D69" s="26" t="s">
        <v>306</v>
      </c>
      <c r="E69" s="26" t="s">
        <v>24</v>
      </c>
      <c r="F69" s="26" t="s">
        <v>158</v>
      </c>
      <c r="G69" s="26" t="s">
        <v>307</v>
      </c>
      <c r="H69" s="27">
        <f t="shared" si="11"/>
        <v>104.5</v>
      </c>
      <c r="I69" s="69">
        <f t="shared" si="12"/>
        <v>69.67</v>
      </c>
      <c r="J69" s="69"/>
      <c r="K69" s="69">
        <f t="shared" si="13"/>
        <v>69.67</v>
      </c>
      <c r="L69" s="70">
        <f t="shared" si="14"/>
        <v>34.84</v>
      </c>
      <c r="M69" s="78"/>
      <c r="N69" s="70" t="s">
        <v>123</v>
      </c>
      <c r="O69" s="70"/>
      <c r="P69" s="80"/>
    </row>
    <row r="70" spans="1:16" ht="26.25" customHeight="1">
      <c r="A70" s="54" t="s">
        <v>308</v>
      </c>
      <c r="B70" s="33">
        <v>10</v>
      </c>
      <c r="C70" s="20" t="s">
        <v>309</v>
      </c>
      <c r="D70" s="21" t="s">
        <v>310</v>
      </c>
      <c r="E70" s="21" t="s">
        <v>24</v>
      </c>
      <c r="F70" s="21" t="s">
        <v>311</v>
      </c>
      <c r="G70" s="21" t="s">
        <v>312</v>
      </c>
      <c r="H70" s="22">
        <f aca="true" t="shared" si="19" ref="H70:H77">F70*0.4+G70*0.6</f>
        <v>106</v>
      </c>
      <c r="I70" s="64">
        <f aca="true" t="shared" si="20" ref="I70:I77">ROUND(H70/1.5,2)</f>
        <v>70.67</v>
      </c>
      <c r="J70" s="64"/>
      <c r="K70" s="64">
        <f aca="true" t="shared" si="21" ref="K70:K77">I70+J70</f>
        <v>70.67</v>
      </c>
      <c r="L70" s="65">
        <f aca="true" t="shared" si="22" ref="L70:L85">ROUND(K70*50%,2)</f>
        <v>35.34</v>
      </c>
      <c r="M70" s="66">
        <v>91.67</v>
      </c>
      <c r="N70" s="67">
        <f>ROUND(M70*50%,2)</f>
        <v>45.84</v>
      </c>
      <c r="O70" s="68">
        <f>N70+L70</f>
        <v>81.18</v>
      </c>
      <c r="P70" s="77">
        <v>1</v>
      </c>
    </row>
    <row r="71" spans="1:16" ht="26.25" customHeight="1">
      <c r="A71" s="28"/>
      <c r="B71" s="52">
        <v>5</v>
      </c>
      <c r="C71" s="10" t="s">
        <v>313</v>
      </c>
      <c r="D71" s="11" t="s">
        <v>314</v>
      </c>
      <c r="E71" s="11" t="s">
        <v>24</v>
      </c>
      <c r="F71" s="11" t="s">
        <v>253</v>
      </c>
      <c r="G71" s="11" t="s">
        <v>91</v>
      </c>
      <c r="H71" s="12">
        <f t="shared" si="19"/>
        <v>94.5</v>
      </c>
      <c r="I71" s="56">
        <f t="shared" si="20"/>
        <v>63</v>
      </c>
      <c r="J71" s="56"/>
      <c r="K71" s="56">
        <f t="shared" si="21"/>
        <v>63</v>
      </c>
      <c r="L71" s="57">
        <f t="shared" si="22"/>
        <v>31.5</v>
      </c>
      <c r="M71" s="58">
        <v>91</v>
      </c>
      <c r="N71" s="59">
        <f>ROUND(M71*50%,2)</f>
        <v>45.5</v>
      </c>
      <c r="O71" s="59">
        <f>N71+L71</f>
        <v>77</v>
      </c>
      <c r="P71" s="86">
        <v>2</v>
      </c>
    </row>
    <row r="72" spans="1:16" ht="26.25" customHeight="1">
      <c r="A72" s="35"/>
      <c r="B72" s="52"/>
      <c r="C72" s="10" t="s">
        <v>315</v>
      </c>
      <c r="D72" s="43" t="s">
        <v>316</v>
      </c>
      <c r="E72" s="11" t="s">
        <v>24</v>
      </c>
      <c r="F72" s="11" t="s">
        <v>82</v>
      </c>
      <c r="G72" s="11" t="s">
        <v>132</v>
      </c>
      <c r="H72" s="12">
        <f t="shared" si="19"/>
        <v>90.1</v>
      </c>
      <c r="I72" s="56">
        <f t="shared" si="20"/>
        <v>60.07</v>
      </c>
      <c r="J72" s="56"/>
      <c r="K72" s="56">
        <f t="shared" si="21"/>
        <v>60.07</v>
      </c>
      <c r="L72" s="57">
        <f t="shared" si="22"/>
        <v>30.04</v>
      </c>
      <c r="M72" s="58"/>
      <c r="N72" s="57" t="s">
        <v>123</v>
      </c>
      <c r="O72" s="57"/>
      <c r="P72" s="86"/>
    </row>
    <row r="73" spans="1:16" ht="26.25" customHeight="1">
      <c r="A73" s="28" t="s">
        <v>317</v>
      </c>
      <c r="B73" s="51">
        <v>4</v>
      </c>
      <c r="C73" s="37" t="s">
        <v>318</v>
      </c>
      <c r="D73" s="38" t="s">
        <v>319</v>
      </c>
      <c r="E73" s="38" t="s">
        <v>18</v>
      </c>
      <c r="F73" s="38" t="s">
        <v>64</v>
      </c>
      <c r="G73" s="38" t="s">
        <v>194</v>
      </c>
      <c r="H73" s="39">
        <f t="shared" si="19"/>
        <v>67.2</v>
      </c>
      <c r="I73" s="81">
        <f t="shared" si="20"/>
        <v>44.8</v>
      </c>
      <c r="J73" s="81"/>
      <c r="K73" s="81">
        <f t="shared" si="21"/>
        <v>44.8</v>
      </c>
      <c r="L73" s="82">
        <f t="shared" si="22"/>
        <v>22.4</v>
      </c>
      <c r="M73" s="83">
        <v>84.67</v>
      </c>
      <c r="N73" s="84">
        <f>ROUND(M73*50%,2)</f>
        <v>42.34</v>
      </c>
      <c r="O73" s="84">
        <f>N73+L73</f>
        <v>64.74000000000001</v>
      </c>
      <c r="P73" s="85">
        <v>1</v>
      </c>
    </row>
    <row r="74" spans="1:16" ht="26.25" customHeight="1">
      <c r="A74" s="28"/>
      <c r="B74" s="40">
        <v>6</v>
      </c>
      <c r="C74" s="10" t="s">
        <v>320</v>
      </c>
      <c r="D74" s="11" t="s">
        <v>321</v>
      </c>
      <c r="E74" s="11" t="s">
        <v>24</v>
      </c>
      <c r="F74" s="11" t="s">
        <v>216</v>
      </c>
      <c r="G74" s="11" t="s">
        <v>322</v>
      </c>
      <c r="H74" s="12">
        <f t="shared" si="19"/>
        <v>61.099999999999994</v>
      </c>
      <c r="I74" s="56">
        <f t="shared" si="20"/>
        <v>40.73</v>
      </c>
      <c r="J74" s="56"/>
      <c r="K74" s="56">
        <f t="shared" si="21"/>
        <v>40.73</v>
      </c>
      <c r="L74" s="57">
        <f t="shared" si="22"/>
        <v>20.37</v>
      </c>
      <c r="M74" s="58">
        <v>87.67</v>
      </c>
      <c r="N74" s="59">
        <f>ROUND(M74*50%,2)</f>
        <v>43.84</v>
      </c>
      <c r="O74" s="84">
        <f>N74+L74</f>
        <v>64.21000000000001</v>
      </c>
      <c r="P74" s="86">
        <v>2</v>
      </c>
    </row>
    <row r="75" spans="1:16" ht="26.25" customHeight="1">
      <c r="A75" s="28"/>
      <c r="B75" s="40">
        <v>10</v>
      </c>
      <c r="C75" s="10" t="s">
        <v>323</v>
      </c>
      <c r="D75" s="11" t="s">
        <v>324</v>
      </c>
      <c r="E75" s="11" t="s">
        <v>24</v>
      </c>
      <c r="F75" s="11" t="s">
        <v>325</v>
      </c>
      <c r="G75" s="11" t="s">
        <v>326</v>
      </c>
      <c r="H75" s="12">
        <f t="shared" si="19"/>
        <v>52.599999999999994</v>
      </c>
      <c r="I75" s="56">
        <f t="shared" si="20"/>
        <v>35.07</v>
      </c>
      <c r="J75" s="56"/>
      <c r="K75" s="56">
        <f t="shared" si="21"/>
        <v>35.07</v>
      </c>
      <c r="L75" s="57">
        <f t="shared" si="22"/>
        <v>17.54</v>
      </c>
      <c r="M75" s="58">
        <v>90.67</v>
      </c>
      <c r="N75" s="59">
        <f>ROUND(M75*50%,2)</f>
        <v>45.34</v>
      </c>
      <c r="O75" s="84">
        <f>N75+L75</f>
        <v>62.88</v>
      </c>
      <c r="P75" s="86">
        <v>3</v>
      </c>
    </row>
    <row r="76" spans="1:16" ht="26.25" customHeight="1">
      <c r="A76" s="97"/>
      <c r="B76" s="98"/>
      <c r="C76" s="25" t="s">
        <v>327</v>
      </c>
      <c r="D76" s="44" t="s">
        <v>328</v>
      </c>
      <c r="E76" s="26" t="s">
        <v>24</v>
      </c>
      <c r="F76" s="26" t="s">
        <v>281</v>
      </c>
      <c r="G76" s="26" t="s">
        <v>329</v>
      </c>
      <c r="H76" s="27">
        <f t="shared" si="19"/>
        <v>37.900000000000006</v>
      </c>
      <c r="I76" s="69">
        <f t="shared" si="20"/>
        <v>25.27</v>
      </c>
      <c r="J76" s="69"/>
      <c r="K76" s="69">
        <f t="shared" si="21"/>
        <v>25.27</v>
      </c>
      <c r="L76" s="70">
        <f t="shared" si="22"/>
        <v>12.64</v>
      </c>
      <c r="M76" s="78"/>
      <c r="N76" s="70" t="s">
        <v>123</v>
      </c>
      <c r="O76" s="70"/>
      <c r="P76" s="80"/>
    </row>
    <row r="77" spans="1:16" ht="39" customHeight="1">
      <c r="A77" s="28" t="s">
        <v>330</v>
      </c>
      <c r="B77" s="45">
        <v>1</v>
      </c>
      <c r="C77" s="30" t="s">
        <v>331</v>
      </c>
      <c r="D77" s="31" t="s">
        <v>332</v>
      </c>
      <c r="E77" s="31" t="s">
        <v>24</v>
      </c>
      <c r="F77" s="31" t="s">
        <v>82</v>
      </c>
      <c r="G77" s="31" t="s">
        <v>86</v>
      </c>
      <c r="H77" s="32">
        <f t="shared" si="19"/>
        <v>79.3</v>
      </c>
      <c r="I77" s="74">
        <f t="shared" si="20"/>
        <v>52.87</v>
      </c>
      <c r="J77" s="74"/>
      <c r="K77" s="74">
        <f t="shared" si="21"/>
        <v>52.87</v>
      </c>
      <c r="L77" s="75">
        <f t="shared" si="22"/>
        <v>26.44</v>
      </c>
      <c r="M77" s="89">
        <v>79.33</v>
      </c>
      <c r="N77" s="76">
        <f aca="true" t="shared" si="23" ref="N77:N82">ROUND(M77*50%,2)</f>
        <v>39.67</v>
      </c>
      <c r="O77" s="75">
        <f aca="true" t="shared" si="24" ref="O77:O82">N77+L77</f>
        <v>66.11</v>
      </c>
      <c r="P77" s="90">
        <v>1</v>
      </c>
    </row>
    <row r="78" spans="1:16" ht="26.25" customHeight="1">
      <c r="A78" s="54" t="s">
        <v>333</v>
      </c>
      <c r="B78" s="33">
        <v>9</v>
      </c>
      <c r="C78" s="20" t="s">
        <v>334</v>
      </c>
      <c r="D78" s="21" t="s">
        <v>335</v>
      </c>
      <c r="E78" s="21" t="s">
        <v>24</v>
      </c>
      <c r="F78" s="21" t="s">
        <v>164</v>
      </c>
      <c r="G78" s="21" t="s">
        <v>35</v>
      </c>
      <c r="H78" s="22">
        <f aca="true" t="shared" si="25" ref="H78:H109">F78*0.4+G78*0.6</f>
        <v>102.2</v>
      </c>
      <c r="I78" s="64">
        <f aca="true" t="shared" si="26" ref="I78:I109">ROUND(H78/1.5,2)</f>
        <v>68.13</v>
      </c>
      <c r="J78" s="64"/>
      <c r="K78" s="64">
        <f aca="true" t="shared" si="27" ref="K78:K109">I78+J78</f>
        <v>68.13</v>
      </c>
      <c r="L78" s="65">
        <f t="shared" si="22"/>
        <v>34.07</v>
      </c>
      <c r="M78" s="66">
        <v>91.67</v>
      </c>
      <c r="N78" s="67">
        <f t="shared" si="23"/>
        <v>45.84</v>
      </c>
      <c r="O78" s="65">
        <f t="shared" si="24"/>
        <v>79.91</v>
      </c>
      <c r="P78" s="77">
        <v>1</v>
      </c>
    </row>
    <row r="79" spans="1:16" ht="26.25" customHeight="1">
      <c r="A79" s="28"/>
      <c r="B79" s="52">
        <v>2</v>
      </c>
      <c r="C79" s="10" t="s">
        <v>336</v>
      </c>
      <c r="D79" s="11" t="s">
        <v>337</v>
      </c>
      <c r="E79" s="11" t="s">
        <v>24</v>
      </c>
      <c r="F79" s="11" t="s">
        <v>48</v>
      </c>
      <c r="G79" s="11" t="s">
        <v>338</v>
      </c>
      <c r="H79" s="12">
        <f t="shared" si="25"/>
        <v>106.39999999999999</v>
      </c>
      <c r="I79" s="56">
        <f t="shared" si="26"/>
        <v>70.93</v>
      </c>
      <c r="J79" s="56"/>
      <c r="K79" s="56">
        <f t="shared" si="27"/>
        <v>70.93</v>
      </c>
      <c r="L79" s="57">
        <f t="shared" si="22"/>
        <v>35.47</v>
      </c>
      <c r="M79" s="113">
        <v>83.17</v>
      </c>
      <c r="N79" s="59">
        <f t="shared" si="23"/>
        <v>41.59</v>
      </c>
      <c r="O79" s="59">
        <f t="shared" si="24"/>
        <v>77.06</v>
      </c>
      <c r="P79" s="114">
        <v>2</v>
      </c>
    </row>
    <row r="80" spans="1:16" ht="26.25" customHeight="1">
      <c r="A80" s="28"/>
      <c r="B80" s="40">
        <v>7</v>
      </c>
      <c r="C80" s="10" t="s">
        <v>339</v>
      </c>
      <c r="D80" s="11" t="s">
        <v>340</v>
      </c>
      <c r="E80" s="11" t="s">
        <v>24</v>
      </c>
      <c r="F80" s="11" t="s">
        <v>213</v>
      </c>
      <c r="G80" s="11" t="s">
        <v>341</v>
      </c>
      <c r="H80" s="12">
        <f t="shared" si="25"/>
        <v>98.6</v>
      </c>
      <c r="I80" s="56">
        <f t="shared" si="26"/>
        <v>65.73</v>
      </c>
      <c r="J80" s="56"/>
      <c r="K80" s="56">
        <f t="shared" si="27"/>
        <v>65.73</v>
      </c>
      <c r="L80" s="57">
        <f t="shared" si="22"/>
        <v>32.87</v>
      </c>
      <c r="M80" s="58">
        <v>88</v>
      </c>
      <c r="N80" s="59">
        <f t="shared" si="23"/>
        <v>44</v>
      </c>
      <c r="O80" s="57">
        <f t="shared" si="24"/>
        <v>76.87</v>
      </c>
      <c r="P80" s="86">
        <v>3</v>
      </c>
    </row>
    <row r="81" spans="1:16" ht="26.25" customHeight="1">
      <c r="A81" s="28"/>
      <c r="B81" s="52">
        <v>3</v>
      </c>
      <c r="C81" s="10" t="s">
        <v>342</v>
      </c>
      <c r="D81" s="11" t="s">
        <v>343</v>
      </c>
      <c r="E81" s="11" t="s">
        <v>24</v>
      </c>
      <c r="F81" s="11" t="s">
        <v>260</v>
      </c>
      <c r="G81" s="11" t="s">
        <v>213</v>
      </c>
      <c r="H81" s="12">
        <f t="shared" si="25"/>
        <v>83.5</v>
      </c>
      <c r="I81" s="56">
        <f t="shared" si="26"/>
        <v>55.67</v>
      </c>
      <c r="J81" s="56"/>
      <c r="K81" s="56">
        <f t="shared" si="27"/>
        <v>55.67</v>
      </c>
      <c r="L81" s="57">
        <f t="shared" si="22"/>
        <v>27.84</v>
      </c>
      <c r="M81" s="58">
        <v>89.33</v>
      </c>
      <c r="N81" s="59">
        <f t="shared" si="23"/>
        <v>44.67</v>
      </c>
      <c r="O81" s="57">
        <f t="shared" si="24"/>
        <v>72.51</v>
      </c>
      <c r="P81" s="86">
        <v>4</v>
      </c>
    </row>
    <row r="82" spans="1:16" ht="26.25" customHeight="1">
      <c r="A82" s="28"/>
      <c r="B82" s="40">
        <v>5</v>
      </c>
      <c r="C82" s="10" t="s">
        <v>344</v>
      </c>
      <c r="D82" s="11" t="s">
        <v>345</v>
      </c>
      <c r="E82" s="11" t="s">
        <v>24</v>
      </c>
      <c r="F82" s="11" t="s">
        <v>110</v>
      </c>
      <c r="G82" s="11" t="s">
        <v>177</v>
      </c>
      <c r="H82" s="12">
        <f t="shared" si="25"/>
        <v>84.4</v>
      </c>
      <c r="I82" s="56">
        <f t="shared" si="26"/>
        <v>56.27</v>
      </c>
      <c r="J82" s="56"/>
      <c r="K82" s="56">
        <f t="shared" si="27"/>
        <v>56.27</v>
      </c>
      <c r="L82" s="57">
        <f t="shared" si="22"/>
        <v>28.14</v>
      </c>
      <c r="M82" s="58">
        <v>84.5</v>
      </c>
      <c r="N82" s="59">
        <f t="shared" si="23"/>
        <v>42.25</v>
      </c>
      <c r="O82" s="57">
        <f t="shared" si="24"/>
        <v>70.39</v>
      </c>
      <c r="P82" s="86">
        <v>5</v>
      </c>
    </row>
    <row r="83" spans="1:16" ht="26.25" customHeight="1">
      <c r="A83" s="97"/>
      <c r="B83" s="99"/>
      <c r="C83" s="25" t="s">
        <v>346</v>
      </c>
      <c r="D83" s="44" t="s">
        <v>347</v>
      </c>
      <c r="E83" s="26" t="s">
        <v>24</v>
      </c>
      <c r="F83" s="26" t="s">
        <v>152</v>
      </c>
      <c r="G83" s="26" t="s">
        <v>52</v>
      </c>
      <c r="H83" s="27">
        <f t="shared" si="25"/>
        <v>70.3</v>
      </c>
      <c r="I83" s="69">
        <f t="shared" si="26"/>
        <v>46.87</v>
      </c>
      <c r="J83" s="69"/>
      <c r="K83" s="69">
        <f t="shared" si="27"/>
        <v>46.87</v>
      </c>
      <c r="L83" s="70">
        <f t="shared" si="22"/>
        <v>23.44</v>
      </c>
      <c r="M83" s="115"/>
      <c r="N83" s="79" t="s">
        <v>123</v>
      </c>
      <c r="O83" s="70"/>
      <c r="P83" s="116"/>
    </row>
    <row r="84" spans="1:16" ht="42" customHeight="1">
      <c r="A84" s="28" t="s">
        <v>66</v>
      </c>
      <c r="B84" s="45">
        <v>3</v>
      </c>
      <c r="C84" s="30" t="s">
        <v>348</v>
      </c>
      <c r="D84" s="31" t="s">
        <v>349</v>
      </c>
      <c r="E84" s="31" t="s">
        <v>24</v>
      </c>
      <c r="F84" s="31" t="s">
        <v>230</v>
      </c>
      <c r="G84" s="31" t="s">
        <v>260</v>
      </c>
      <c r="H84" s="32">
        <f t="shared" si="25"/>
        <v>75.6</v>
      </c>
      <c r="I84" s="74">
        <f t="shared" si="26"/>
        <v>50.4</v>
      </c>
      <c r="J84" s="74"/>
      <c r="K84" s="74">
        <f t="shared" si="27"/>
        <v>50.4</v>
      </c>
      <c r="L84" s="75">
        <f t="shared" si="22"/>
        <v>25.2</v>
      </c>
      <c r="M84" s="89">
        <v>81.67</v>
      </c>
      <c r="N84" s="76">
        <f aca="true" t="shared" si="28" ref="N84:N106">ROUND(M84*50%,2)</f>
        <v>40.84</v>
      </c>
      <c r="O84" s="75">
        <f aca="true" t="shared" si="29" ref="O84:O106">N84+L84</f>
        <v>66.04</v>
      </c>
      <c r="P84" s="90">
        <v>1</v>
      </c>
    </row>
    <row r="85" spans="1:16" ht="42" customHeight="1">
      <c r="A85" s="18" t="s">
        <v>350</v>
      </c>
      <c r="B85" s="33">
        <v>1</v>
      </c>
      <c r="C85" s="20" t="s">
        <v>351</v>
      </c>
      <c r="D85" s="21" t="s">
        <v>352</v>
      </c>
      <c r="E85" s="21" t="s">
        <v>24</v>
      </c>
      <c r="F85" s="21" t="s">
        <v>57</v>
      </c>
      <c r="G85" s="21" t="s">
        <v>234</v>
      </c>
      <c r="H85" s="22">
        <f t="shared" si="25"/>
        <v>80.9</v>
      </c>
      <c r="I85" s="64">
        <f t="shared" si="26"/>
        <v>53.93</v>
      </c>
      <c r="J85" s="64"/>
      <c r="K85" s="64">
        <f t="shared" si="27"/>
        <v>53.93</v>
      </c>
      <c r="L85" s="65">
        <f t="shared" si="22"/>
        <v>26.97</v>
      </c>
      <c r="M85" s="66">
        <v>80.39</v>
      </c>
      <c r="N85" s="67">
        <f t="shared" si="28"/>
        <v>40.2</v>
      </c>
      <c r="O85" s="65">
        <f t="shared" si="29"/>
        <v>67.17</v>
      </c>
      <c r="P85" s="77"/>
    </row>
    <row r="86" spans="1:16" ht="19.5" customHeight="1">
      <c r="A86" s="13" t="s">
        <v>353</v>
      </c>
      <c r="B86" s="36">
        <v>1</v>
      </c>
      <c r="C86" s="37" t="s">
        <v>354</v>
      </c>
      <c r="D86" s="100" t="s">
        <v>355</v>
      </c>
      <c r="E86" s="38" t="s">
        <v>24</v>
      </c>
      <c r="F86" s="101" t="s">
        <v>356</v>
      </c>
      <c r="G86" s="101" t="s">
        <v>325</v>
      </c>
      <c r="H86" s="39">
        <f t="shared" si="25"/>
        <v>61.7</v>
      </c>
      <c r="I86" s="81">
        <f t="shared" si="26"/>
        <v>41.13</v>
      </c>
      <c r="J86" s="81"/>
      <c r="K86" s="81">
        <f t="shared" si="27"/>
        <v>41.13</v>
      </c>
      <c r="L86" s="82">
        <f aca="true" t="shared" si="30" ref="L86:L117">ROUND(K86*50%,2)</f>
        <v>20.57</v>
      </c>
      <c r="M86" s="83">
        <v>83.33</v>
      </c>
      <c r="N86" s="84">
        <f t="shared" si="28"/>
        <v>41.67</v>
      </c>
      <c r="O86" s="82">
        <f t="shared" si="29"/>
        <v>62.24</v>
      </c>
      <c r="P86" s="117"/>
    </row>
    <row r="87" spans="1:16" ht="19.5" customHeight="1">
      <c r="A87" s="28"/>
      <c r="B87" s="40">
        <v>2</v>
      </c>
      <c r="C87" s="10" t="s">
        <v>357</v>
      </c>
      <c r="D87" s="12" t="s">
        <v>358</v>
      </c>
      <c r="E87" s="11" t="s">
        <v>24</v>
      </c>
      <c r="F87" s="102" t="s">
        <v>295</v>
      </c>
      <c r="G87" s="102" t="s">
        <v>52</v>
      </c>
      <c r="H87" s="12">
        <f t="shared" si="25"/>
        <v>75.3</v>
      </c>
      <c r="I87" s="56">
        <f t="shared" si="26"/>
        <v>50.2</v>
      </c>
      <c r="J87" s="56"/>
      <c r="K87" s="56">
        <f t="shared" si="27"/>
        <v>50.2</v>
      </c>
      <c r="L87" s="57">
        <f t="shared" si="30"/>
        <v>25.1</v>
      </c>
      <c r="M87" s="58">
        <v>85.33</v>
      </c>
      <c r="N87" s="59">
        <f t="shared" si="28"/>
        <v>42.67</v>
      </c>
      <c r="O87" s="57">
        <f t="shared" si="29"/>
        <v>67.77000000000001</v>
      </c>
      <c r="P87" s="86"/>
    </row>
    <row r="88" spans="1:16" ht="19.5" customHeight="1">
      <c r="A88" s="28"/>
      <c r="B88" s="36">
        <v>3</v>
      </c>
      <c r="C88" s="10" t="s">
        <v>359</v>
      </c>
      <c r="D88" s="12" t="s">
        <v>360</v>
      </c>
      <c r="E88" s="11" t="s">
        <v>24</v>
      </c>
      <c r="F88" s="102" t="s">
        <v>195</v>
      </c>
      <c r="G88" s="102" t="s">
        <v>216</v>
      </c>
      <c r="H88" s="12">
        <f t="shared" si="25"/>
        <v>77</v>
      </c>
      <c r="I88" s="56">
        <f t="shared" si="26"/>
        <v>51.33</v>
      </c>
      <c r="J88" s="56"/>
      <c r="K88" s="56">
        <f t="shared" si="27"/>
        <v>51.33</v>
      </c>
      <c r="L88" s="57">
        <f t="shared" si="30"/>
        <v>25.67</v>
      </c>
      <c r="M88" s="58">
        <v>85.83</v>
      </c>
      <c r="N88" s="59">
        <f t="shared" si="28"/>
        <v>42.92</v>
      </c>
      <c r="O88" s="57">
        <f t="shared" si="29"/>
        <v>68.59</v>
      </c>
      <c r="P88" s="86"/>
    </row>
    <row r="89" spans="1:16" ht="19.5" customHeight="1">
      <c r="A89" s="28"/>
      <c r="B89" s="40">
        <v>4</v>
      </c>
      <c r="C89" s="10" t="s">
        <v>361</v>
      </c>
      <c r="D89" s="12" t="s">
        <v>362</v>
      </c>
      <c r="E89" s="11" t="s">
        <v>24</v>
      </c>
      <c r="F89" s="102" t="s">
        <v>172</v>
      </c>
      <c r="G89" s="102" t="s">
        <v>151</v>
      </c>
      <c r="H89" s="12">
        <f t="shared" si="25"/>
        <v>86.7</v>
      </c>
      <c r="I89" s="56">
        <f t="shared" si="26"/>
        <v>57.8</v>
      </c>
      <c r="J89" s="56"/>
      <c r="K89" s="56">
        <f t="shared" si="27"/>
        <v>57.8</v>
      </c>
      <c r="L89" s="57">
        <f t="shared" si="30"/>
        <v>28.9</v>
      </c>
      <c r="M89" s="58">
        <v>87.5</v>
      </c>
      <c r="N89" s="59">
        <f t="shared" si="28"/>
        <v>43.75</v>
      </c>
      <c r="O89" s="57">
        <f t="shared" si="29"/>
        <v>72.65</v>
      </c>
      <c r="P89" s="86"/>
    </row>
    <row r="90" spans="1:16" ht="19.5" customHeight="1">
      <c r="A90" s="28"/>
      <c r="B90" s="36">
        <v>5</v>
      </c>
      <c r="C90" s="10" t="s">
        <v>363</v>
      </c>
      <c r="D90" s="103" t="s">
        <v>364</v>
      </c>
      <c r="E90" s="11" t="s">
        <v>24</v>
      </c>
      <c r="F90" s="102" t="s">
        <v>365</v>
      </c>
      <c r="G90" s="102" t="s">
        <v>172</v>
      </c>
      <c r="H90" s="12">
        <f t="shared" si="25"/>
        <v>93.4</v>
      </c>
      <c r="I90" s="56">
        <f t="shared" si="26"/>
        <v>62.27</v>
      </c>
      <c r="J90" s="56"/>
      <c r="K90" s="56">
        <f t="shared" si="27"/>
        <v>62.27</v>
      </c>
      <c r="L90" s="57">
        <f t="shared" si="30"/>
        <v>31.14</v>
      </c>
      <c r="M90" s="58">
        <v>84.33</v>
      </c>
      <c r="N90" s="59">
        <f t="shared" si="28"/>
        <v>42.17</v>
      </c>
      <c r="O90" s="57">
        <f t="shared" si="29"/>
        <v>73.31</v>
      </c>
      <c r="P90" s="86"/>
    </row>
    <row r="91" spans="1:16" ht="19.5" customHeight="1">
      <c r="A91" s="28"/>
      <c r="B91" s="40">
        <v>6</v>
      </c>
      <c r="C91" s="10" t="s">
        <v>366</v>
      </c>
      <c r="D91" s="12" t="s">
        <v>367</v>
      </c>
      <c r="E91" s="11" t="s">
        <v>24</v>
      </c>
      <c r="F91" s="102" t="s">
        <v>295</v>
      </c>
      <c r="G91" s="102" t="s">
        <v>78</v>
      </c>
      <c r="H91" s="12">
        <f t="shared" si="25"/>
        <v>75.6</v>
      </c>
      <c r="I91" s="56">
        <f t="shared" si="26"/>
        <v>50.4</v>
      </c>
      <c r="J91" s="56"/>
      <c r="K91" s="56">
        <f t="shared" si="27"/>
        <v>50.4</v>
      </c>
      <c r="L91" s="57">
        <f t="shared" si="30"/>
        <v>25.2</v>
      </c>
      <c r="M91" s="58">
        <v>85.33</v>
      </c>
      <c r="N91" s="59">
        <f t="shared" si="28"/>
        <v>42.67</v>
      </c>
      <c r="O91" s="57">
        <f t="shared" si="29"/>
        <v>67.87</v>
      </c>
      <c r="P91" s="86"/>
    </row>
    <row r="92" spans="1:16" ht="19.5" customHeight="1">
      <c r="A92" s="28"/>
      <c r="B92" s="36">
        <v>7</v>
      </c>
      <c r="C92" s="10" t="s">
        <v>368</v>
      </c>
      <c r="D92" s="12" t="s">
        <v>369</v>
      </c>
      <c r="E92" s="11" t="s">
        <v>24</v>
      </c>
      <c r="F92" s="102" t="s">
        <v>57</v>
      </c>
      <c r="G92" s="102" t="s">
        <v>52</v>
      </c>
      <c r="H92" s="12">
        <f t="shared" si="25"/>
        <v>73.7</v>
      </c>
      <c r="I92" s="56">
        <f t="shared" si="26"/>
        <v>49.13</v>
      </c>
      <c r="J92" s="56"/>
      <c r="K92" s="56">
        <f t="shared" si="27"/>
        <v>49.13</v>
      </c>
      <c r="L92" s="57">
        <f t="shared" si="30"/>
        <v>24.57</v>
      </c>
      <c r="M92" s="58">
        <v>79</v>
      </c>
      <c r="N92" s="59">
        <f t="shared" si="28"/>
        <v>39.5</v>
      </c>
      <c r="O92" s="57">
        <f t="shared" si="29"/>
        <v>64.07</v>
      </c>
      <c r="P92" s="86"/>
    </row>
    <row r="93" spans="1:16" ht="19.5" customHeight="1">
      <c r="A93" s="28"/>
      <c r="B93" s="40">
        <v>8</v>
      </c>
      <c r="C93" s="10" t="s">
        <v>370</v>
      </c>
      <c r="D93" s="12" t="s">
        <v>371</v>
      </c>
      <c r="E93" s="11" t="s">
        <v>24</v>
      </c>
      <c r="F93" s="102" t="s">
        <v>372</v>
      </c>
      <c r="G93" s="102" t="s">
        <v>86</v>
      </c>
      <c r="H93" s="12">
        <f t="shared" si="25"/>
        <v>84.5</v>
      </c>
      <c r="I93" s="56">
        <f t="shared" si="26"/>
        <v>56.33</v>
      </c>
      <c r="J93" s="56"/>
      <c r="K93" s="56">
        <f t="shared" si="27"/>
        <v>56.33</v>
      </c>
      <c r="L93" s="57">
        <f t="shared" si="30"/>
        <v>28.17</v>
      </c>
      <c r="M93" s="58">
        <v>84.33</v>
      </c>
      <c r="N93" s="59">
        <f t="shared" si="28"/>
        <v>42.17</v>
      </c>
      <c r="O93" s="57">
        <f t="shared" si="29"/>
        <v>70.34</v>
      </c>
      <c r="P93" s="86"/>
    </row>
    <row r="94" spans="1:16" ht="19.5" customHeight="1">
      <c r="A94" s="28"/>
      <c r="B94" s="36">
        <v>9</v>
      </c>
      <c r="C94" s="10" t="s">
        <v>373</v>
      </c>
      <c r="D94" s="103" t="s">
        <v>374</v>
      </c>
      <c r="E94" s="11" t="s">
        <v>24</v>
      </c>
      <c r="F94" s="102" t="s">
        <v>158</v>
      </c>
      <c r="G94" s="102" t="s">
        <v>375</v>
      </c>
      <c r="H94" s="12">
        <f t="shared" si="25"/>
        <v>91.9</v>
      </c>
      <c r="I94" s="56">
        <f t="shared" si="26"/>
        <v>61.27</v>
      </c>
      <c r="J94" s="56"/>
      <c r="K94" s="56">
        <f t="shared" si="27"/>
        <v>61.27</v>
      </c>
      <c r="L94" s="57">
        <f t="shared" si="30"/>
        <v>30.64</v>
      </c>
      <c r="M94" s="58">
        <v>89.33</v>
      </c>
      <c r="N94" s="59">
        <f t="shared" si="28"/>
        <v>44.67</v>
      </c>
      <c r="O94" s="57">
        <f t="shared" si="29"/>
        <v>75.31</v>
      </c>
      <c r="P94" s="86"/>
    </row>
    <row r="95" spans="1:16" ht="19.5" customHeight="1">
      <c r="A95" s="28"/>
      <c r="B95" s="40">
        <v>10</v>
      </c>
      <c r="C95" s="10" t="s">
        <v>376</v>
      </c>
      <c r="D95" s="103" t="s">
        <v>377</v>
      </c>
      <c r="E95" s="11" t="s">
        <v>24</v>
      </c>
      <c r="F95" s="102" t="s">
        <v>44</v>
      </c>
      <c r="G95" s="102" t="s">
        <v>172</v>
      </c>
      <c r="H95" s="12">
        <f t="shared" si="25"/>
        <v>92.4</v>
      </c>
      <c r="I95" s="56">
        <f t="shared" si="26"/>
        <v>61.6</v>
      </c>
      <c r="J95" s="56"/>
      <c r="K95" s="56">
        <f t="shared" si="27"/>
        <v>61.6</v>
      </c>
      <c r="L95" s="57">
        <f t="shared" si="30"/>
        <v>30.8</v>
      </c>
      <c r="M95" s="58">
        <v>85.67</v>
      </c>
      <c r="N95" s="59">
        <f t="shared" si="28"/>
        <v>42.84</v>
      </c>
      <c r="O95" s="57">
        <f t="shared" si="29"/>
        <v>73.64</v>
      </c>
      <c r="P95" s="86"/>
    </row>
    <row r="96" spans="1:16" ht="19.5" customHeight="1">
      <c r="A96" s="28"/>
      <c r="B96" s="36">
        <v>11</v>
      </c>
      <c r="C96" s="10" t="s">
        <v>378</v>
      </c>
      <c r="D96" s="12" t="s">
        <v>379</v>
      </c>
      <c r="E96" s="11" t="s">
        <v>24</v>
      </c>
      <c r="F96" s="102" t="s">
        <v>143</v>
      </c>
      <c r="G96" s="102" t="s">
        <v>26</v>
      </c>
      <c r="H96" s="12">
        <f t="shared" si="25"/>
        <v>89</v>
      </c>
      <c r="I96" s="56">
        <f t="shared" si="26"/>
        <v>59.33</v>
      </c>
      <c r="J96" s="56"/>
      <c r="K96" s="56">
        <f t="shared" si="27"/>
        <v>59.33</v>
      </c>
      <c r="L96" s="57">
        <f t="shared" si="30"/>
        <v>29.67</v>
      </c>
      <c r="M96" s="58">
        <v>82.17</v>
      </c>
      <c r="N96" s="59">
        <f t="shared" si="28"/>
        <v>41.09</v>
      </c>
      <c r="O96" s="57">
        <f t="shared" si="29"/>
        <v>70.76</v>
      </c>
      <c r="P96" s="86"/>
    </row>
    <row r="97" spans="1:16" ht="19.5" customHeight="1">
      <c r="A97" s="28"/>
      <c r="B97" s="40">
        <v>12</v>
      </c>
      <c r="C97" s="10" t="s">
        <v>380</v>
      </c>
      <c r="D97" s="12" t="s">
        <v>381</v>
      </c>
      <c r="E97" s="11" t="s">
        <v>24</v>
      </c>
      <c r="F97" s="102" t="s">
        <v>177</v>
      </c>
      <c r="G97" s="102" t="s">
        <v>234</v>
      </c>
      <c r="H97" s="12">
        <f t="shared" si="25"/>
        <v>88.30000000000001</v>
      </c>
      <c r="I97" s="56">
        <f t="shared" si="26"/>
        <v>58.87</v>
      </c>
      <c r="J97" s="56"/>
      <c r="K97" s="56">
        <f t="shared" si="27"/>
        <v>58.87</v>
      </c>
      <c r="L97" s="57">
        <f t="shared" si="30"/>
        <v>29.44</v>
      </c>
      <c r="M97" s="58"/>
      <c r="N97" s="57">
        <f t="shared" si="28"/>
        <v>0</v>
      </c>
      <c r="O97" s="57">
        <f t="shared" si="29"/>
        <v>29.44</v>
      </c>
      <c r="P97" s="86"/>
    </row>
    <row r="98" spans="1:16" ht="19.5" customHeight="1">
      <c r="A98" s="28"/>
      <c r="B98" s="36">
        <v>13</v>
      </c>
      <c r="C98" s="10" t="s">
        <v>382</v>
      </c>
      <c r="D98" s="12" t="s">
        <v>383</v>
      </c>
      <c r="E98" s="11" t="s">
        <v>24</v>
      </c>
      <c r="F98" s="102" t="s">
        <v>44</v>
      </c>
      <c r="G98" s="102" t="s">
        <v>375</v>
      </c>
      <c r="H98" s="12">
        <f t="shared" si="25"/>
        <v>88.5</v>
      </c>
      <c r="I98" s="56">
        <f t="shared" si="26"/>
        <v>59</v>
      </c>
      <c r="J98" s="56"/>
      <c r="K98" s="56">
        <f t="shared" si="27"/>
        <v>59</v>
      </c>
      <c r="L98" s="57">
        <f t="shared" si="30"/>
        <v>29.5</v>
      </c>
      <c r="M98" s="58"/>
      <c r="N98" s="57">
        <f t="shared" si="28"/>
        <v>0</v>
      </c>
      <c r="O98" s="57">
        <f t="shared" si="29"/>
        <v>29.5</v>
      </c>
      <c r="P98" s="86"/>
    </row>
    <row r="99" spans="1:16" ht="19.5" customHeight="1">
      <c r="A99" s="28"/>
      <c r="B99" s="40">
        <v>14</v>
      </c>
      <c r="C99" s="10" t="s">
        <v>384</v>
      </c>
      <c r="D99" s="12" t="s">
        <v>385</v>
      </c>
      <c r="E99" s="11" t="s">
        <v>24</v>
      </c>
      <c r="F99" s="102" t="s">
        <v>301</v>
      </c>
      <c r="G99" s="102" t="s">
        <v>250</v>
      </c>
      <c r="H99" s="12">
        <f t="shared" si="25"/>
        <v>78.4</v>
      </c>
      <c r="I99" s="56">
        <f t="shared" si="26"/>
        <v>52.27</v>
      </c>
      <c r="J99" s="56"/>
      <c r="K99" s="56">
        <f t="shared" si="27"/>
        <v>52.27</v>
      </c>
      <c r="L99" s="57">
        <f t="shared" si="30"/>
        <v>26.14</v>
      </c>
      <c r="M99" s="58"/>
      <c r="N99" s="57">
        <f t="shared" si="28"/>
        <v>0</v>
      </c>
      <c r="O99" s="57">
        <f t="shared" si="29"/>
        <v>26.14</v>
      </c>
      <c r="P99" s="86"/>
    </row>
    <row r="100" spans="1:16" ht="19.5" customHeight="1">
      <c r="A100" s="28"/>
      <c r="B100" s="36">
        <v>15</v>
      </c>
      <c r="C100" s="10" t="s">
        <v>386</v>
      </c>
      <c r="D100" s="12" t="s">
        <v>387</v>
      </c>
      <c r="E100" s="11" t="s">
        <v>24</v>
      </c>
      <c r="F100" s="102" t="s">
        <v>91</v>
      </c>
      <c r="G100" s="102" t="s">
        <v>20</v>
      </c>
      <c r="H100" s="12">
        <f t="shared" si="25"/>
        <v>85.4</v>
      </c>
      <c r="I100" s="56">
        <f t="shared" si="26"/>
        <v>56.93</v>
      </c>
      <c r="J100" s="56"/>
      <c r="K100" s="56">
        <f t="shared" si="27"/>
        <v>56.93</v>
      </c>
      <c r="L100" s="57">
        <f t="shared" si="30"/>
        <v>28.47</v>
      </c>
      <c r="M100" s="58"/>
      <c r="N100" s="57">
        <f t="shared" si="28"/>
        <v>0</v>
      </c>
      <c r="O100" s="57">
        <f t="shared" si="29"/>
        <v>28.47</v>
      </c>
      <c r="P100" s="86"/>
    </row>
    <row r="101" spans="1:16" ht="19.5" customHeight="1">
      <c r="A101" s="28" t="s">
        <v>353</v>
      </c>
      <c r="B101" s="40">
        <v>16</v>
      </c>
      <c r="C101" s="10" t="s">
        <v>388</v>
      </c>
      <c r="D101" s="103" t="s">
        <v>389</v>
      </c>
      <c r="E101" s="11" t="s">
        <v>24</v>
      </c>
      <c r="F101" s="102" t="s">
        <v>69</v>
      </c>
      <c r="G101" s="102" t="s">
        <v>290</v>
      </c>
      <c r="H101" s="12">
        <f t="shared" si="25"/>
        <v>94.69999999999999</v>
      </c>
      <c r="I101" s="56">
        <f t="shared" si="26"/>
        <v>63.13</v>
      </c>
      <c r="J101" s="56"/>
      <c r="K101" s="56">
        <f t="shared" si="27"/>
        <v>63.13</v>
      </c>
      <c r="L101" s="57">
        <f t="shared" si="30"/>
        <v>31.57</v>
      </c>
      <c r="M101" s="58"/>
      <c r="N101" s="59">
        <f t="shared" si="28"/>
        <v>0</v>
      </c>
      <c r="O101" s="57">
        <f t="shared" si="29"/>
        <v>31.57</v>
      </c>
      <c r="P101" s="86"/>
    </row>
    <row r="102" spans="1:16" ht="19.5" customHeight="1">
      <c r="A102" s="28"/>
      <c r="B102" s="36">
        <v>17</v>
      </c>
      <c r="C102" s="10" t="s">
        <v>390</v>
      </c>
      <c r="D102" s="103" t="s">
        <v>391</v>
      </c>
      <c r="E102" s="11" t="s">
        <v>24</v>
      </c>
      <c r="F102" s="102" t="s">
        <v>121</v>
      </c>
      <c r="G102" s="102" t="s">
        <v>151</v>
      </c>
      <c r="H102" s="12">
        <f t="shared" si="25"/>
        <v>78.1</v>
      </c>
      <c r="I102" s="56">
        <f t="shared" si="26"/>
        <v>52.07</v>
      </c>
      <c r="J102" s="56"/>
      <c r="K102" s="56">
        <f t="shared" si="27"/>
        <v>52.07</v>
      </c>
      <c r="L102" s="57">
        <f t="shared" si="30"/>
        <v>26.04</v>
      </c>
      <c r="M102" s="58"/>
      <c r="N102" s="57">
        <f t="shared" si="28"/>
        <v>0</v>
      </c>
      <c r="O102" s="57">
        <f t="shared" si="29"/>
        <v>26.04</v>
      </c>
      <c r="P102" s="86"/>
    </row>
    <row r="103" spans="1:16" ht="19.5" customHeight="1">
      <c r="A103" s="28"/>
      <c r="B103" s="40">
        <v>18</v>
      </c>
      <c r="C103" s="10" t="s">
        <v>392</v>
      </c>
      <c r="D103" s="103" t="s">
        <v>393</v>
      </c>
      <c r="E103" s="11" t="s">
        <v>24</v>
      </c>
      <c r="F103" s="102" t="s">
        <v>285</v>
      </c>
      <c r="G103" s="102" t="s">
        <v>25</v>
      </c>
      <c r="H103" s="12">
        <f t="shared" si="25"/>
        <v>73.6</v>
      </c>
      <c r="I103" s="56">
        <f t="shared" si="26"/>
        <v>49.07</v>
      </c>
      <c r="J103" s="56"/>
      <c r="K103" s="56">
        <f t="shared" si="27"/>
        <v>49.07</v>
      </c>
      <c r="L103" s="57">
        <f t="shared" si="30"/>
        <v>24.54</v>
      </c>
      <c r="M103" s="58"/>
      <c r="N103" s="57">
        <f t="shared" si="28"/>
        <v>0</v>
      </c>
      <c r="O103" s="57">
        <f t="shared" si="29"/>
        <v>24.54</v>
      </c>
      <c r="P103" s="86"/>
    </row>
    <row r="104" spans="1:16" ht="19.5" customHeight="1">
      <c r="A104" s="28"/>
      <c r="B104" s="36">
        <v>19</v>
      </c>
      <c r="C104" s="10" t="s">
        <v>394</v>
      </c>
      <c r="D104" s="12" t="s">
        <v>395</v>
      </c>
      <c r="E104" s="11" t="s">
        <v>24</v>
      </c>
      <c r="F104" s="102" t="s">
        <v>260</v>
      </c>
      <c r="G104" s="102" t="s">
        <v>195</v>
      </c>
      <c r="H104" s="12">
        <f t="shared" si="25"/>
        <v>80.80000000000001</v>
      </c>
      <c r="I104" s="56">
        <f t="shared" si="26"/>
        <v>53.87</v>
      </c>
      <c r="J104" s="56"/>
      <c r="K104" s="56">
        <f t="shared" si="27"/>
        <v>53.87</v>
      </c>
      <c r="L104" s="57">
        <f t="shared" si="30"/>
        <v>26.94</v>
      </c>
      <c r="M104" s="58"/>
      <c r="N104" s="57">
        <f t="shared" si="28"/>
        <v>0</v>
      </c>
      <c r="O104" s="57">
        <f t="shared" si="29"/>
        <v>26.94</v>
      </c>
      <c r="P104" s="86"/>
    </row>
    <row r="105" spans="1:16" ht="19.5" customHeight="1">
      <c r="A105" s="28"/>
      <c r="B105" s="40">
        <v>20</v>
      </c>
      <c r="C105" s="10" t="s">
        <v>396</v>
      </c>
      <c r="D105" s="12" t="s">
        <v>397</v>
      </c>
      <c r="E105" s="11" t="s">
        <v>24</v>
      </c>
      <c r="F105" s="102" t="s">
        <v>57</v>
      </c>
      <c r="G105" s="102" t="s">
        <v>127</v>
      </c>
      <c r="H105" s="12">
        <f t="shared" si="25"/>
        <v>67.7</v>
      </c>
      <c r="I105" s="56">
        <f t="shared" si="26"/>
        <v>45.13</v>
      </c>
      <c r="J105" s="56"/>
      <c r="K105" s="56">
        <f t="shared" si="27"/>
        <v>45.13</v>
      </c>
      <c r="L105" s="57">
        <f t="shared" si="30"/>
        <v>22.57</v>
      </c>
      <c r="M105" s="83"/>
      <c r="N105" s="82">
        <f t="shared" si="28"/>
        <v>0</v>
      </c>
      <c r="O105" s="82">
        <f t="shared" si="29"/>
        <v>22.57</v>
      </c>
      <c r="P105" s="117"/>
    </row>
    <row r="106" spans="1:16" ht="19.5" customHeight="1">
      <c r="A106" s="28"/>
      <c r="B106" s="36">
        <v>21</v>
      </c>
      <c r="C106" s="10" t="s">
        <v>398</v>
      </c>
      <c r="D106" s="12" t="s">
        <v>399</v>
      </c>
      <c r="E106" s="11" t="s">
        <v>24</v>
      </c>
      <c r="F106" s="102" t="s">
        <v>143</v>
      </c>
      <c r="G106" s="102" t="s">
        <v>204</v>
      </c>
      <c r="H106" s="12">
        <f t="shared" si="25"/>
        <v>89.30000000000001</v>
      </c>
      <c r="I106" s="56">
        <f t="shared" si="26"/>
        <v>59.53</v>
      </c>
      <c r="J106" s="56"/>
      <c r="K106" s="56">
        <f t="shared" si="27"/>
        <v>59.53</v>
      </c>
      <c r="L106" s="57">
        <f t="shared" si="30"/>
        <v>29.77</v>
      </c>
      <c r="M106" s="58"/>
      <c r="N106" s="57">
        <f t="shared" si="28"/>
        <v>0</v>
      </c>
      <c r="O106" s="57">
        <f t="shared" si="29"/>
        <v>29.77</v>
      </c>
      <c r="P106" s="86"/>
    </row>
    <row r="107" spans="1:16" ht="19.5" customHeight="1">
      <c r="A107" s="28"/>
      <c r="B107" s="40"/>
      <c r="C107" s="10" t="s">
        <v>400</v>
      </c>
      <c r="D107" s="104" t="s">
        <v>401</v>
      </c>
      <c r="E107" s="11" t="s">
        <v>24</v>
      </c>
      <c r="F107" s="102" t="s">
        <v>176</v>
      </c>
      <c r="G107" s="102" t="s">
        <v>61</v>
      </c>
      <c r="H107" s="12">
        <f t="shared" si="25"/>
        <v>70.6</v>
      </c>
      <c r="I107" s="56">
        <f t="shared" si="26"/>
        <v>47.07</v>
      </c>
      <c r="J107" s="56"/>
      <c r="K107" s="56">
        <f t="shared" si="27"/>
        <v>47.07</v>
      </c>
      <c r="L107" s="57">
        <f t="shared" si="30"/>
        <v>23.54</v>
      </c>
      <c r="M107" s="58"/>
      <c r="N107" s="82" t="s">
        <v>123</v>
      </c>
      <c r="O107" s="82"/>
      <c r="P107" s="118"/>
    </row>
    <row r="108" spans="1:16" ht="19.5" customHeight="1">
      <c r="A108" s="28"/>
      <c r="B108" s="36"/>
      <c r="C108" s="10" t="s">
        <v>402</v>
      </c>
      <c r="D108" s="105" t="s">
        <v>403</v>
      </c>
      <c r="E108" s="11" t="s">
        <v>24</v>
      </c>
      <c r="F108" s="102" t="s">
        <v>404</v>
      </c>
      <c r="G108" s="102" t="s">
        <v>65</v>
      </c>
      <c r="H108" s="12">
        <f t="shared" si="25"/>
        <v>62.5</v>
      </c>
      <c r="I108" s="56">
        <f t="shared" si="26"/>
        <v>41.67</v>
      </c>
      <c r="J108" s="56"/>
      <c r="K108" s="56">
        <f t="shared" si="27"/>
        <v>41.67</v>
      </c>
      <c r="L108" s="57">
        <f t="shared" si="30"/>
        <v>20.84</v>
      </c>
      <c r="M108" s="58"/>
      <c r="N108" s="57" t="s">
        <v>123</v>
      </c>
      <c r="O108" s="57"/>
      <c r="P108" s="118"/>
    </row>
    <row r="109" spans="1:16" ht="19.5" customHeight="1">
      <c r="A109" s="97"/>
      <c r="B109" s="106"/>
      <c r="C109" s="15" t="s">
        <v>405</v>
      </c>
      <c r="D109" s="107" t="s">
        <v>406</v>
      </c>
      <c r="E109" s="16" t="s">
        <v>18</v>
      </c>
      <c r="F109" s="108" t="s">
        <v>407</v>
      </c>
      <c r="G109" s="108" t="s">
        <v>296</v>
      </c>
      <c r="H109" s="17">
        <f t="shared" si="25"/>
        <v>52.5</v>
      </c>
      <c r="I109" s="60">
        <f t="shared" si="26"/>
        <v>35</v>
      </c>
      <c r="J109" s="60"/>
      <c r="K109" s="60">
        <f t="shared" si="27"/>
        <v>35</v>
      </c>
      <c r="L109" s="61">
        <f t="shared" si="30"/>
        <v>17.5</v>
      </c>
      <c r="M109" s="62"/>
      <c r="N109" s="82" t="s">
        <v>123</v>
      </c>
      <c r="O109" s="82"/>
      <c r="P109" s="119"/>
    </row>
    <row r="110" spans="1:16" ht="20.25" customHeight="1">
      <c r="A110" s="54" t="s">
        <v>408</v>
      </c>
      <c r="B110" s="109">
        <v>1</v>
      </c>
      <c r="C110" s="20" t="s">
        <v>409</v>
      </c>
      <c r="D110" s="21" t="s">
        <v>410</v>
      </c>
      <c r="E110" s="21" t="s">
        <v>24</v>
      </c>
      <c r="F110" s="21" t="s">
        <v>280</v>
      </c>
      <c r="G110" s="21" t="s">
        <v>411</v>
      </c>
      <c r="H110" s="22">
        <f aca="true" t="shared" si="31" ref="H110:H141">F110*0.4+G110*0.6</f>
        <v>44.1</v>
      </c>
      <c r="I110" s="64">
        <f aca="true" t="shared" si="32" ref="I110:I141">ROUND(H110/1.5,2)</f>
        <v>29.4</v>
      </c>
      <c r="J110" s="64"/>
      <c r="K110" s="64">
        <f aca="true" t="shared" si="33" ref="K110:K141">I110+J110</f>
        <v>29.4</v>
      </c>
      <c r="L110" s="65">
        <f t="shared" si="30"/>
        <v>14.7</v>
      </c>
      <c r="M110" s="66">
        <v>88</v>
      </c>
      <c r="N110" s="67">
        <f aca="true" t="shared" si="34" ref="N110:N122">ROUND(M110*50%,2)</f>
        <v>44</v>
      </c>
      <c r="O110" s="65">
        <f aca="true" t="shared" si="35" ref="O110:O122">N110+L110</f>
        <v>58.7</v>
      </c>
      <c r="P110" s="120"/>
    </row>
    <row r="111" spans="1:16" ht="20.25" customHeight="1">
      <c r="A111" s="28"/>
      <c r="B111" s="110">
        <v>2</v>
      </c>
      <c r="C111" s="10" t="s">
        <v>412</v>
      </c>
      <c r="D111" s="11" t="s">
        <v>413</v>
      </c>
      <c r="E111" s="11" t="s">
        <v>24</v>
      </c>
      <c r="F111" s="11" t="s">
        <v>25</v>
      </c>
      <c r="G111" s="11" t="s">
        <v>199</v>
      </c>
      <c r="H111" s="12">
        <f t="shared" si="31"/>
        <v>62.1</v>
      </c>
      <c r="I111" s="56">
        <f t="shared" si="32"/>
        <v>41.4</v>
      </c>
      <c r="J111" s="56"/>
      <c r="K111" s="56">
        <f t="shared" si="33"/>
        <v>41.4</v>
      </c>
      <c r="L111" s="57">
        <f t="shared" si="30"/>
        <v>20.7</v>
      </c>
      <c r="M111" s="58">
        <v>80</v>
      </c>
      <c r="N111" s="59">
        <f t="shared" si="34"/>
        <v>40</v>
      </c>
      <c r="O111" s="57">
        <f t="shared" si="35"/>
        <v>60.7</v>
      </c>
      <c r="P111" s="118"/>
    </row>
    <row r="112" spans="1:16" ht="20.25" customHeight="1">
      <c r="A112" s="28"/>
      <c r="B112" s="110">
        <v>3</v>
      </c>
      <c r="C112" s="10" t="s">
        <v>414</v>
      </c>
      <c r="D112" s="11" t="s">
        <v>415</v>
      </c>
      <c r="E112" s="11" t="s">
        <v>24</v>
      </c>
      <c r="F112" s="11" t="s">
        <v>216</v>
      </c>
      <c r="G112" s="11" t="s">
        <v>416</v>
      </c>
      <c r="H112" s="12">
        <f t="shared" si="31"/>
        <v>51.5</v>
      </c>
      <c r="I112" s="56">
        <f t="shared" si="32"/>
        <v>34.33</v>
      </c>
      <c r="J112" s="56"/>
      <c r="K112" s="56">
        <f t="shared" si="33"/>
        <v>34.33</v>
      </c>
      <c r="L112" s="57">
        <f t="shared" si="30"/>
        <v>17.17</v>
      </c>
      <c r="M112" s="58">
        <v>87</v>
      </c>
      <c r="N112" s="59">
        <f t="shared" si="34"/>
        <v>43.5</v>
      </c>
      <c r="O112" s="57">
        <f t="shared" si="35"/>
        <v>60.67</v>
      </c>
      <c r="P112" s="118"/>
    </row>
    <row r="113" spans="1:16" ht="20.25" customHeight="1">
      <c r="A113" s="28"/>
      <c r="B113" s="110">
        <v>4</v>
      </c>
      <c r="C113" s="10" t="s">
        <v>417</v>
      </c>
      <c r="D113" s="11" t="s">
        <v>418</v>
      </c>
      <c r="E113" s="11" t="s">
        <v>24</v>
      </c>
      <c r="F113" s="11" t="s">
        <v>70</v>
      </c>
      <c r="G113" s="11" t="s">
        <v>419</v>
      </c>
      <c r="H113" s="12">
        <f t="shared" si="31"/>
        <v>78.6</v>
      </c>
      <c r="I113" s="56">
        <f t="shared" si="32"/>
        <v>52.4</v>
      </c>
      <c r="J113" s="56"/>
      <c r="K113" s="56">
        <f t="shared" si="33"/>
        <v>52.4</v>
      </c>
      <c r="L113" s="57">
        <f t="shared" si="30"/>
        <v>26.2</v>
      </c>
      <c r="M113" s="58">
        <v>82.33</v>
      </c>
      <c r="N113" s="59">
        <f t="shared" si="34"/>
        <v>41.17</v>
      </c>
      <c r="O113" s="57">
        <f t="shared" si="35"/>
        <v>67.37</v>
      </c>
      <c r="P113" s="118"/>
    </row>
    <row r="114" spans="1:16" ht="20.25" customHeight="1">
      <c r="A114" s="28"/>
      <c r="B114" s="110">
        <v>5</v>
      </c>
      <c r="C114" s="10" t="s">
        <v>420</v>
      </c>
      <c r="D114" s="11" t="s">
        <v>421</v>
      </c>
      <c r="E114" s="11" t="s">
        <v>18</v>
      </c>
      <c r="F114" s="11" t="s">
        <v>322</v>
      </c>
      <c r="G114" s="11" t="s">
        <v>422</v>
      </c>
      <c r="H114" s="12">
        <f t="shared" si="31"/>
        <v>54.2</v>
      </c>
      <c r="I114" s="56">
        <f t="shared" si="32"/>
        <v>36.13</v>
      </c>
      <c r="J114" s="56"/>
      <c r="K114" s="56">
        <f t="shared" si="33"/>
        <v>36.13</v>
      </c>
      <c r="L114" s="57">
        <f t="shared" si="30"/>
        <v>18.07</v>
      </c>
      <c r="M114" s="58">
        <v>82.33</v>
      </c>
      <c r="N114" s="59">
        <f t="shared" si="34"/>
        <v>41.17</v>
      </c>
      <c r="O114" s="57">
        <f t="shared" si="35"/>
        <v>59.24</v>
      </c>
      <c r="P114" s="118"/>
    </row>
    <row r="115" spans="1:16" ht="20.25" customHeight="1">
      <c r="A115" s="28"/>
      <c r="B115" s="110">
        <v>6</v>
      </c>
      <c r="C115" s="10" t="s">
        <v>423</v>
      </c>
      <c r="D115" s="11" t="s">
        <v>424</v>
      </c>
      <c r="E115" s="11" t="s">
        <v>24</v>
      </c>
      <c r="F115" s="11" t="s">
        <v>425</v>
      </c>
      <c r="G115" s="11" t="s">
        <v>285</v>
      </c>
      <c r="H115" s="12">
        <f t="shared" si="31"/>
        <v>77.4</v>
      </c>
      <c r="I115" s="56">
        <f t="shared" si="32"/>
        <v>51.6</v>
      </c>
      <c r="J115" s="56"/>
      <c r="K115" s="56">
        <f t="shared" si="33"/>
        <v>51.6</v>
      </c>
      <c r="L115" s="57">
        <f t="shared" si="30"/>
        <v>25.8</v>
      </c>
      <c r="M115" s="58">
        <v>90.33</v>
      </c>
      <c r="N115" s="59">
        <f t="shared" si="34"/>
        <v>45.17</v>
      </c>
      <c r="O115" s="57">
        <f t="shared" si="35"/>
        <v>70.97</v>
      </c>
      <c r="P115" s="118"/>
    </row>
    <row r="116" spans="1:16" ht="20.25" customHeight="1">
      <c r="A116" s="28"/>
      <c r="B116" s="110">
        <v>7</v>
      </c>
      <c r="C116" s="10" t="s">
        <v>426</v>
      </c>
      <c r="D116" s="11" t="s">
        <v>427</v>
      </c>
      <c r="E116" s="11" t="s">
        <v>24</v>
      </c>
      <c r="F116" s="11" t="s">
        <v>39</v>
      </c>
      <c r="G116" s="11" t="s">
        <v>428</v>
      </c>
      <c r="H116" s="12">
        <f t="shared" si="31"/>
        <v>58.1</v>
      </c>
      <c r="I116" s="56">
        <f t="shared" si="32"/>
        <v>38.73</v>
      </c>
      <c r="J116" s="56"/>
      <c r="K116" s="56">
        <f t="shared" si="33"/>
        <v>38.73</v>
      </c>
      <c r="L116" s="57">
        <f t="shared" si="30"/>
        <v>19.37</v>
      </c>
      <c r="M116" s="58">
        <v>79</v>
      </c>
      <c r="N116" s="59">
        <f t="shared" si="34"/>
        <v>39.5</v>
      </c>
      <c r="O116" s="57">
        <f t="shared" si="35"/>
        <v>58.870000000000005</v>
      </c>
      <c r="P116" s="118"/>
    </row>
    <row r="117" spans="1:16" ht="20.25" customHeight="1">
      <c r="A117" s="28"/>
      <c r="B117" s="110">
        <v>8</v>
      </c>
      <c r="C117" s="10" t="s">
        <v>429</v>
      </c>
      <c r="D117" s="11" t="s">
        <v>430</v>
      </c>
      <c r="E117" s="11" t="s">
        <v>18</v>
      </c>
      <c r="F117" s="11" t="s">
        <v>431</v>
      </c>
      <c r="G117" s="11" t="s">
        <v>432</v>
      </c>
      <c r="H117" s="12">
        <f t="shared" si="31"/>
        <v>41.9</v>
      </c>
      <c r="I117" s="56">
        <f t="shared" si="32"/>
        <v>27.93</v>
      </c>
      <c r="J117" s="56"/>
      <c r="K117" s="56">
        <f t="shared" si="33"/>
        <v>27.93</v>
      </c>
      <c r="L117" s="57">
        <f t="shared" si="30"/>
        <v>13.97</v>
      </c>
      <c r="M117" s="58">
        <v>77.67</v>
      </c>
      <c r="N117" s="59">
        <f t="shared" si="34"/>
        <v>38.84</v>
      </c>
      <c r="O117" s="57">
        <f t="shared" si="35"/>
        <v>52.81</v>
      </c>
      <c r="P117" s="118"/>
    </row>
    <row r="118" spans="1:16" ht="20.25" customHeight="1">
      <c r="A118" s="28"/>
      <c r="B118" s="110">
        <v>9</v>
      </c>
      <c r="C118" s="10" t="s">
        <v>433</v>
      </c>
      <c r="D118" s="11" t="s">
        <v>434</v>
      </c>
      <c r="E118" s="11" t="s">
        <v>24</v>
      </c>
      <c r="F118" s="11" t="s">
        <v>365</v>
      </c>
      <c r="G118" s="11" t="s">
        <v>216</v>
      </c>
      <c r="H118" s="12">
        <f t="shared" si="31"/>
        <v>83.80000000000001</v>
      </c>
      <c r="I118" s="56">
        <f t="shared" si="32"/>
        <v>55.87</v>
      </c>
      <c r="J118" s="56"/>
      <c r="K118" s="56">
        <f t="shared" si="33"/>
        <v>55.87</v>
      </c>
      <c r="L118" s="57">
        <f aca="true" t="shared" si="36" ref="L118:L149">ROUND(K118*50%,2)</f>
        <v>27.94</v>
      </c>
      <c r="M118" s="58">
        <v>84.33</v>
      </c>
      <c r="N118" s="59">
        <f t="shared" si="34"/>
        <v>42.17</v>
      </c>
      <c r="O118" s="57">
        <f t="shared" si="35"/>
        <v>70.11</v>
      </c>
      <c r="P118" s="118"/>
    </row>
    <row r="119" spans="1:16" ht="20.25" customHeight="1">
      <c r="A119" s="28"/>
      <c r="B119" s="110">
        <v>10</v>
      </c>
      <c r="C119" s="10" t="s">
        <v>435</v>
      </c>
      <c r="D119" s="103" t="s">
        <v>436</v>
      </c>
      <c r="E119" s="11" t="s">
        <v>24</v>
      </c>
      <c r="F119" s="11" t="s">
        <v>253</v>
      </c>
      <c r="G119" s="11" t="s">
        <v>281</v>
      </c>
      <c r="H119" s="12">
        <f t="shared" si="31"/>
        <v>70.5</v>
      </c>
      <c r="I119" s="56">
        <f t="shared" si="32"/>
        <v>47</v>
      </c>
      <c r="J119" s="56"/>
      <c r="K119" s="56">
        <f t="shared" si="33"/>
        <v>47</v>
      </c>
      <c r="L119" s="57">
        <f t="shared" si="36"/>
        <v>23.5</v>
      </c>
      <c r="M119" s="58">
        <v>88.33</v>
      </c>
      <c r="N119" s="84">
        <f t="shared" si="34"/>
        <v>44.17</v>
      </c>
      <c r="O119" s="82">
        <f t="shared" si="35"/>
        <v>67.67</v>
      </c>
      <c r="P119" s="118"/>
    </row>
    <row r="120" spans="1:16" ht="20.25" customHeight="1">
      <c r="A120" s="28"/>
      <c r="B120" s="110">
        <v>11</v>
      </c>
      <c r="C120" s="10" t="s">
        <v>437</v>
      </c>
      <c r="D120" s="11" t="s">
        <v>438</v>
      </c>
      <c r="E120" s="11" t="s">
        <v>24</v>
      </c>
      <c r="F120" s="11" t="s">
        <v>69</v>
      </c>
      <c r="G120" s="11" t="s">
        <v>216</v>
      </c>
      <c r="H120" s="12">
        <f t="shared" si="31"/>
        <v>83.6</v>
      </c>
      <c r="I120" s="56">
        <f t="shared" si="32"/>
        <v>55.73</v>
      </c>
      <c r="J120" s="56"/>
      <c r="K120" s="56">
        <f t="shared" si="33"/>
        <v>55.73</v>
      </c>
      <c r="L120" s="57">
        <f t="shared" si="36"/>
        <v>27.87</v>
      </c>
      <c r="M120" s="58">
        <v>85.33</v>
      </c>
      <c r="N120" s="59">
        <f t="shared" si="34"/>
        <v>42.67</v>
      </c>
      <c r="O120" s="57">
        <f t="shared" si="35"/>
        <v>70.54</v>
      </c>
      <c r="P120" s="118"/>
    </row>
    <row r="121" spans="1:16" ht="20.25" customHeight="1">
      <c r="A121" s="28"/>
      <c r="B121" s="110">
        <v>12</v>
      </c>
      <c r="C121" s="10" t="s">
        <v>439</v>
      </c>
      <c r="D121" s="11" t="s">
        <v>440</v>
      </c>
      <c r="E121" s="11" t="s">
        <v>24</v>
      </c>
      <c r="F121" s="11" t="s">
        <v>441</v>
      </c>
      <c r="G121" s="11" t="s">
        <v>270</v>
      </c>
      <c r="H121" s="12">
        <f t="shared" si="31"/>
        <v>82.80000000000001</v>
      </c>
      <c r="I121" s="56">
        <f t="shared" si="32"/>
        <v>55.2</v>
      </c>
      <c r="J121" s="56"/>
      <c r="K121" s="56">
        <f t="shared" si="33"/>
        <v>55.2</v>
      </c>
      <c r="L121" s="57">
        <f t="shared" si="36"/>
        <v>27.6</v>
      </c>
      <c r="M121" s="58"/>
      <c r="N121" s="59">
        <f t="shared" si="34"/>
        <v>0</v>
      </c>
      <c r="O121" s="57">
        <f t="shared" si="35"/>
        <v>27.6</v>
      </c>
      <c r="P121" s="118"/>
    </row>
    <row r="122" spans="1:16" ht="20.25" customHeight="1">
      <c r="A122" s="28"/>
      <c r="B122" s="110">
        <v>13</v>
      </c>
      <c r="C122" s="10" t="s">
        <v>442</v>
      </c>
      <c r="D122" s="11" t="s">
        <v>443</v>
      </c>
      <c r="E122" s="11" t="s">
        <v>24</v>
      </c>
      <c r="F122" s="11" t="s">
        <v>47</v>
      </c>
      <c r="G122" s="11" t="s">
        <v>411</v>
      </c>
      <c r="H122" s="12">
        <f t="shared" si="31"/>
        <v>43.1</v>
      </c>
      <c r="I122" s="56">
        <f t="shared" si="32"/>
        <v>28.73</v>
      </c>
      <c r="J122" s="56"/>
      <c r="K122" s="56">
        <f t="shared" si="33"/>
        <v>28.73</v>
      </c>
      <c r="L122" s="57">
        <f t="shared" si="36"/>
        <v>14.37</v>
      </c>
      <c r="M122" s="58"/>
      <c r="N122" s="59">
        <f t="shared" si="34"/>
        <v>0</v>
      </c>
      <c r="O122" s="57">
        <f t="shared" si="35"/>
        <v>14.37</v>
      </c>
      <c r="P122" s="118"/>
    </row>
    <row r="123" spans="1:16" ht="20.25" customHeight="1">
      <c r="A123" s="97"/>
      <c r="B123" s="111"/>
      <c r="C123" s="25" t="s">
        <v>444</v>
      </c>
      <c r="D123" s="44" t="s">
        <v>445</v>
      </c>
      <c r="E123" s="26" t="s">
        <v>24</v>
      </c>
      <c r="F123" s="26" t="s">
        <v>280</v>
      </c>
      <c r="G123" s="26" t="s">
        <v>428</v>
      </c>
      <c r="H123" s="27">
        <f t="shared" si="31"/>
        <v>53.7</v>
      </c>
      <c r="I123" s="69">
        <f t="shared" si="32"/>
        <v>35.8</v>
      </c>
      <c r="J123" s="69"/>
      <c r="K123" s="69">
        <f t="shared" si="33"/>
        <v>35.8</v>
      </c>
      <c r="L123" s="70">
        <f t="shared" si="36"/>
        <v>17.9</v>
      </c>
      <c r="M123" s="78"/>
      <c r="N123" s="70" t="s">
        <v>123</v>
      </c>
      <c r="O123" s="70"/>
      <c r="P123" s="121"/>
    </row>
    <row r="124" spans="1:16" ht="20.25" customHeight="1">
      <c r="A124" s="28" t="s">
        <v>446</v>
      </c>
      <c r="B124" s="112">
        <v>9</v>
      </c>
      <c r="C124" s="37" t="s">
        <v>447</v>
      </c>
      <c r="D124" s="38" t="s">
        <v>448</v>
      </c>
      <c r="E124" s="38" t="s">
        <v>24</v>
      </c>
      <c r="F124" s="38" t="s">
        <v>449</v>
      </c>
      <c r="G124" s="38" t="s">
        <v>44</v>
      </c>
      <c r="H124" s="39">
        <f t="shared" si="31"/>
        <v>99.1</v>
      </c>
      <c r="I124" s="81">
        <f t="shared" si="32"/>
        <v>66.07</v>
      </c>
      <c r="J124" s="81"/>
      <c r="K124" s="81">
        <f t="shared" si="33"/>
        <v>66.07</v>
      </c>
      <c r="L124" s="82">
        <f t="shared" si="36"/>
        <v>33.04</v>
      </c>
      <c r="M124" s="83">
        <v>87.67</v>
      </c>
      <c r="N124" s="84">
        <f aca="true" t="shared" si="37" ref="N124:N143">ROUND(M124*50%,2)</f>
        <v>43.84</v>
      </c>
      <c r="O124" s="82">
        <f aca="true" t="shared" si="38" ref="O124:O143">N124+L124</f>
        <v>76.88</v>
      </c>
      <c r="P124" s="117">
        <v>1</v>
      </c>
    </row>
    <row r="125" spans="1:16" ht="20.25" customHeight="1">
      <c r="A125" s="28"/>
      <c r="B125" s="110">
        <v>2</v>
      </c>
      <c r="C125" s="10" t="s">
        <v>450</v>
      </c>
      <c r="D125" s="11" t="s">
        <v>451</v>
      </c>
      <c r="E125" s="11" t="s">
        <v>24</v>
      </c>
      <c r="F125" s="11" t="s">
        <v>449</v>
      </c>
      <c r="G125" s="11" t="s">
        <v>372</v>
      </c>
      <c r="H125" s="12">
        <f t="shared" si="31"/>
        <v>92.2</v>
      </c>
      <c r="I125" s="56">
        <f t="shared" si="32"/>
        <v>61.47</v>
      </c>
      <c r="J125" s="56"/>
      <c r="K125" s="56">
        <f t="shared" si="33"/>
        <v>61.47</v>
      </c>
      <c r="L125" s="57">
        <f t="shared" si="36"/>
        <v>30.74</v>
      </c>
      <c r="M125" s="58">
        <v>91</v>
      </c>
      <c r="N125" s="59">
        <f t="shared" si="37"/>
        <v>45.5</v>
      </c>
      <c r="O125" s="57">
        <f t="shared" si="38"/>
        <v>76.24</v>
      </c>
      <c r="P125" s="118">
        <v>2</v>
      </c>
    </row>
    <row r="126" spans="1:16" ht="20.25" customHeight="1">
      <c r="A126" s="28"/>
      <c r="B126" s="112">
        <v>6</v>
      </c>
      <c r="C126" s="10" t="s">
        <v>452</v>
      </c>
      <c r="D126" s="11" t="s">
        <v>453</v>
      </c>
      <c r="E126" s="11" t="s">
        <v>24</v>
      </c>
      <c r="F126" s="11" t="s">
        <v>233</v>
      </c>
      <c r="G126" s="11" t="s">
        <v>151</v>
      </c>
      <c r="H126" s="12">
        <f t="shared" si="31"/>
        <v>96.9</v>
      </c>
      <c r="I126" s="56">
        <f t="shared" si="32"/>
        <v>64.6</v>
      </c>
      <c r="J126" s="56"/>
      <c r="K126" s="56">
        <f t="shared" si="33"/>
        <v>64.6</v>
      </c>
      <c r="L126" s="57">
        <f t="shared" si="36"/>
        <v>32.3</v>
      </c>
      <c r="M126" s="83">
        <v>87.67</v>
      </c>
      <c r="N126" s="84">
        <f t="shared" si="37"/>
        <v>43.84</v>
      </c>
      <c r="O126" s="82">
        <f t="shared" si="38"/>
        <v>76.14</v>
      </c>
      <c r="P126" s="117">
        <v>3</v>
      </c>
    </row>
    <row r="127" spans="1:16" ht="20.25" customHeight="1">
      <c r="A127" s="28"/>
      <c r="B127" s="110">
        <v>1</v>
      </c>
      <c r="C127" s="10" t="s">
        <v>454</v>
      </c>
      <c r="D127" s="11" t="s">
        <v>455</v>
      </c>
      <c r="E127" s="11" t="s">
        <v>24</v>
      </c>
      <c r="F127" s="11" t="s">
        <v>456</v>
      </c>
      <c r="G127" s="11" t="s">
        <v>372</v>
      </c>
      <c r="H127" s="12">
        <f t="shared" si="31"/>
        <v>92.6</v>
      </c>
      <c r="I127" s="56">
        <f t="shared" si="32"/>
        <v>61.73</v>
      </c>
      <c r="J127" s="56"/>
      <c r="K127" s="56">
        <f t="shared" si="33"/>
        <v>61.73</v>
      </c>
      <c r="L127" s="57">
        <f t="shared" si="36"/>
        <v>30.87</v>
      </c>
      <c r="M127" s="58">
        <v>87.33</v>
      </c>
      <c r="N127" s="59">
        <f t="shared" si="37"/>
        <v>43.67</v>
      </c>
      <c r="O127" s="57">
        <f t="shared" si="38"/>
        <v>74.54</v>
      </c>
      <c r="P127" s="118">
        <v>4</v>
      </c>
    </row>
    <row r="128" spans="1:16" ht="20.25" customHeight="1">
      <c r="A128" s="28"/>
      <c r="B128" s="110">
        <v>7</v>
      </c>
      <c r="C128" s="10" t="s">
        <v>457</v>
      </c>
      <c r="D128" s="11" t="s">
        <v>458</v>
      </c>
      <c r="E128" s="11" t="s">
        <v>24</v>
      </c>
      <c r="F128" s="11" t="s">
        <v>456</v>
      </c>
      <c r="G128" s="11" t="s">
        <v>216</v>
      </c>
      <c r="H128" s="12">
        <f t="shared" si="31"/>
        <v>81.80000000000001</v>
      </c>
      <c r="I128" s="56">
        <f t="shared" si="32"/>
        <v>54.53</v>
      </c>
      <c r="J128" s="56"/>
      <c r="K128" s="56">
        <f t="shared" si="33"/>
        <v>54.53</v>
      </c>
      <c r="L128" s="57">
        <f t="shared" si="36"/>
        <v>27.27</v>
      </c>
      <c r="M128" s="58">
        <v>87.67</v>
      </c>
      <c r="N128" s="59">
        <f t="shared" si="37"/>
        <v>43.84</v>
      </c>
      <c r="O128" s="57">
        <f t="shared" si="38"/>
        <v>71.11</v>
      </c>
      <c r="P128" s="117">
        <v>5</v>
      </c>
    </row>
    <row r="129" spans="1:16" ht="20.25" customHeight="1">
      <c r="A129" s="28"/>
      <c r="B129" s="110">
        <v>11</v>
      </c>
      <c r="C129" s="10" t="s">
        <v>459</v>
      </c>
      <c r="D129" s="11" t="s">
        <v>460</v>
      </c>
      <c r="E129" s="11" t="s">
        <v>24</v>
      </c>
      <c r="F129" s="11" t="s">
        <v>105</v>
      </c>
      <c r="G129" s="11" t="s">
        <v>230</v>
      </c>
      <c r="H129" s="12">
        <f t="shared" si="31"/>
        <v>84.69999999999999</v>
      </c>
      <c r="I129" s="56">
        <f t="shared" si="32"/>
        <v>56.47</v>
      </c>
      <c r="J129" s="56"/>
      <c r="K129" s="56">
        <f t="shared" si="33"/>
        <v>56.47</v>
      </c>
      <c r="L129" s="57">
        <f t="shared" si="36"/>
        <v>28.24</v>
      </c>
      <c r="M129" s="58">
        <v>84.67</v>
      </c>
      <c r="N129" s="59">
        <f t="shared" si="37"/>
        <v>42.34</v>
      </c>
      <c r="O129" s="57">
        <f t="shared" si="38"/>
        <v>70.58</v>
      </c>
      <c r="P129" s="118">
        <v>6</v>
      </c>
    </row>
    <row r="130" spans="1:16" ht="20.25" customHeight="1">
      <c r="A130" s="28"/>
      <c r="B130" s="110">
        <v>3</v>
      </c>
      <c r="C130" s="10" t="s">
        <v>461</v>
      </c>
      <c r="D130" s="11" t="s">
        <v>462</v>
      </c>
      <c r="E130" s="11" t="s">
        <v>24</v>
      </c>
      <c r="F130" s="11" t="s">
        <v>151</v>
      </c>
      <c r="G130" s="11" t="s">
        <v>230</v>
      </c>
      <c r="H130" s="12">
        <f t="shared" si="31"/>
        <v>82.3</v>
      </c>
      <c r="I130" s="56">
        <f t="shared" si="32"/>
        <v>54.87</v>
      </c>
      <c r="J130" s="56"/>
      <c r="K130" s="56">
        <f t="shared" si="33"/>
        <v>54.87</v>
      </c>
      <c r="L130" s="57">
        <f t="shared" si="36"/>
        <v>27.44</v>
      </c>
      <c r="M130" s="58">
        <v>79</v>
      </c>
      <c r="N130" s="59">
        <f t="shared" si="37"/>
        <v>39.5</v>
      </c>
      <c r="O130" s="57">
        <f t="shared" si="38"/>
        <v>66.94</v>
      </c>
      <c r="P130" s="117">
        <v>7</v>
      </c>
    </row>
    <row r="131" spans="1:16" ht="20.25" customHeight="1">
      <c r="A131" s="28"/>
      <c r="B131" s="110">
        <v>8</v>
      </c>
      <c r="C131" s="10" t="s">
        <v>463</v>
      </c>
      <c r="D131" s="11" t="s">
        <v>464</v>
      </c>
      <c r="E131" s="11" t="s">
        <v>24</v>
      </c>
      <c r="F131" s="11" t="s">
        <v>230</v>
      </c>
      <c r="G131" s="11" t="s">
        <v>204</v>
      </c>
      <c r="H131" s="12">
        <f t="shared" si="31"/>
        <v>78.9</v>
      </c>
      <c r="I131" s="56">
        <f t="shared" si="32"/>
        <v>52.6</v>
      </c>
      <c r="J131" s="56"/>
      <c r="K131" s="56">
        <f t="shared" si="33"/>
        <v>52.6</v>
      </c>
      <c r="L131" s="57">
        <f t="shared" si="36"/>
        <v>26.3</v>
      </c>
      <c r="M131" s="58">
        <v>77.33</v>
      </c>
      <c r="N131" s="59">
        <f t="shared" si="37"/>
        <v>38.67</v>
      </c>
      <c r="O131" s="57">
        <f t="shared" si="38"/>
        <v>64.97</v>
      </c>
      <c r="P131" s="118">
        <v>8</v>
      </c>
    </row>
    <row r="132" spans="1:16" ht="20.25" customHeight="1">
      <c r="A132" s="28"/>
      <c r="B132" s="106">
        <v>4</v>
      </c>
      <c r="C132" s="15" t="s">
        <v>465</v>
      </c>
      <c r="D132" s="16" t="s">
        <v>466</v>
      </c>
      <c r="E132" s="16" t="s">
        <v>24</v>
      </c>
      <c r="F132" s="16" t="s">
        <v>86</v>
      </c>
      <c r="G132" s="16" t="s">
        <v>78</v>
      </c>
      <c r="H132" s="17">
        <f t="shared" si="31"/>
        <v>78.8</v>
      </c>
      <c r="I132" s="60">
        <f t="shared" si="32"/>
        <v>52.53</v>
      </c>
      <c r="J132" s="60"/>
      <c r="K132" s="60">
        <f t="shared" si="33"/>
        <v>52.53</v>
      </c>
      <c r="L132" s="61">
        <f t="shared" si="36"/>
        <v>26.27</v>
      </c>
      <c r="M132" s="62">
        <v>77.33</v>
      </c>
      <c r="N132" s="63">
        <f t="shared" si="37"/>
        <v>38.67</v>
      </c>
      <c r="O132" s="61">
        <f t="shared" si="38"/>
        <v>64.94</v>
      </c>
      <c r="P132" s="119">
        <v>9</v>
      </c>
    </row>
    <row r="133" spans="1:16" ht="21" customHeight="1">
      <c r="A133" s="18" t="s">
        <v>467</v>
      </c>
      <c r="B133" s="109">
        <v>7</v>
      </c>
      <c r="C133" s="20" t="s">
        <v>468</v>
      </c>
      <c r="D133" s="21" t="s">
        <v>469</v>
      </c>
      <c r="E133" s="21" t="s">
        <v>24</v>
      </c>
      <c r="F133" s="21" t="s">
        <v>304</v>
      </c>
      <c r="G133" s="21" t="s">
        <v>470</v>
      </c>
      <c r="H133" s="22">
        <f t="shared" si="31"/>
        <v>38</v>
      </c>
      <c r="I133" s="64">
        <f t="shared" si="32"/>
        <v>25.33</v>
      </c>
      <c r="J133" s="64"/>
      <c r="K133" s="64">
        <f t="shared" si="33"/>
        <v>25.33</v>
      </c>
      <c r="L133" s="65">
        <f t="shared" si="36"/>
        <v>12.67</v>
      </c>
      <c r="M133" s="66">
        <v>94.67</v>
      </c>
      <c r="N133" s="67">
        <f t="shared" si="37"/>
        <v>47.34</v>
      </c>
      <c r="O133" s="65">
        <f t="shared" si="38"/>
        <v>60.010000000000005</v>
      </c>
      <c r="P133" s="120">
        <v>1</v>
      </c>
    </row>
    <row r="134" spans="1:16" ht="21" customHeight="1">
      <c r="A134" s="7"/>
      <c r="B134" s="110">
        <v>5</v>
      </c>
      <c r="C134" s="10" t="s">
        <v>471</v>
      </c>
      <c r="D134" s="11" t="s">
        <v>472</v>
      </c>
      <c r="E134" s="11" t="s">
        <v>24</v>
      </c>
      <c r="F134" s="11" t="s">
        <v>431</v>
      </c>
      <c r="G134" s="11" t="s">
        <v>470</v>
      </c>
      <c r="H134" s="12">
        <f t="shared" si="31"/>
        <v>39.8</v>
      </c>
      <c r="I134" s="56">
        <f t="shared" si="32"/>
        <v>26.53</v>
      </c>
      <c r="J134" s="56"/>
      <c r="K134" s="56">
        <f t="shared" si="33"/>
        <v>26.53</v>
      </c>
      <c r="L134" s="57">
        <f t="shared" si="36"/>
        <v>13.27</v>
      </c>
      <c r="M134" s="58">
        <v>90.67</v>
      </c>
      <c r="N134" s="59">
        <f t="shared" si="37"/>
        <v>45.34</v>
      </c>
      <c r="O134" s="57">
        <f t="shared" si="38"/>
        <v>58.61</v>
      </c>
      <c r="P134" s="118">
        <v>2</v>
      </c>
    </row>
    <row r="135" spans="1:16" ht="21" customHeight="1">
      <c r="A135" s="7"/>
      <c r="B135" s="110">
        <v>1</v>
      </c>
      <c r="C135" s="10" t="s">
        <v>473</v>
      </c>
      <c r="D135" s="11" t="s">
        <v>474</v>
      </c>
      <c r="E135" s="11" t="s">
        <v>24</v>
      </c>
      <c r="F135" s="11" t="s">
        <v>204</v>
      </c>
      <c r="G135" s="11" t="s">
        <v>475</v>
      </c>
      <c r="H135" s="12">
        <f t="shared" si="31"/>
        <v>56.3</v>
      </c>
      <c r="I135" s="56">
        <f t="shared" si="32"/>
        <v>37.53</v>
      </c>
      <c r="J135" s="56"/>
      <c r="K135" s="56">
        <f t="shared" si="33"/>
        <v>37.53</v>
      </c>
      <c r="L135" s="57">
        <f t="shared" si="36"/>
        <v>18.77</v>
      </c>
      <c r="M135" s="58">
        <v>79.33</v>
      </c>
      <c r="N135" s="59">
        <f t="shared" si="37"/>
        <v>39.67</v>
      </c>
      <c r="O135" s="57">
        <f t="shared" si="38"/>
        <v>58.44</v>
      </c>
      <c r="P135" s="118">
        <v>3</v>
      </c>
    </row>
    <row r="136" spans="1:16" ht="21" customHeight="1">
      <c r="A136" s="7"/>
      <c r="B136" s="110">
        <v>9</v>
      </c>
      <c r="C136" s="10" t="s">
        <v>476</v>
      </c>
      <c r="D136" s="11" t="s">
        <v>477</v>
      </c>
      <c r="E136" s="11" t="s">
        <v>24</v>
      </c>
      <c r="F136" s="11" t="s">
        <v>274</v>
      </c>
      <c r="G136" s="11" t="s">
        <v>478</v>
      </c>
      <c r="H136" s="12">
        <f t="shared" si="31"/>
        <v>58.400000000000006</v>
      </c>
      <c r="I136" s="56">
        <f t="shared" si="32"/>
        <v>38.93</v>
      </c>
      <c r="J136" s="56"/>
      <c r="K136" s="56">
        <f t="shared" si="33"/>
        <v>38.93</v>
      </c>
      <c r="L136" s="57">
        <f t="shared" si="36"/>
        <v>19.47</v>
      </c>
      <c r="M136" s="58">
        <v>75.33</v>
      </c>
      <c r="N136" s="59">
        <f t="shared" si="37"/>
        <v>37.67</v>
      </c>
      <c r="O136" s="57">
        <f t="shared" si="38"/>
        <v>57.14</v>
      </c>
      <c r="P136" s="118">
        <v>4</v>
      </c>
    </row>
    <row r="137" spans="1:16" ht="21" customHeight="1">
      <c r="A137" s="7"/>
      <c r="B137" s="110">
        <v>2</v>
      </c>
      <c r="C137" s="10" t="s">
        <v>479</v>
      </c>
      <c r="D137" s="11" t="s">
        <v>480</v>
      </c>
      <c r="E137" s="11" t="s">
        <v>24</v>
      </c>
      <c r="F137" s="11" t="s">
        <v>481</v>
      </c>
      <c r="G137" s="11" t="s">
        <v>482</v>
      </c>
      <c r="H137" s="12">
        <f t="shared" si="31"/>
        <v>42.6</v>
      </c>
      <c r="I137" s="56">
        <f t="shared" si="32"/>
        <v>28.4</v>
      </c>
      <c r="J137" s="56"/>
      <c r="K137" s="56">
        <f t="shared" si="33"/>
        <v>28.4</v>
      </c>
      <c r="L137" s="57">
        <f t="shared" si="36"/>
        <v>14.2</v>
      </c>
      <c r="M137" s="58">
        <v>82.33</v>
      </c>
      <c r="N137" s="59">
        <f t="shared" si="37"/>
        <v>41.17</v>
      </c>
      <c r="O137" s="57">
        <f t="shared" si="38"/>
        <v>55.370000000000005</v>
      </c>
      <c r="P137" s="118">
        <v>5</v>
      </c>
    </row>
    <row r="138" spans="1:16" ht="21" customHeight="1">
      <c r="A138" s="7"/>
      <c r="B138" s="110">
        <v>8</v>
      </c>
      <c r="C138" s="10" t="s">
        <v>483</v>
      </c>
      <c r="D138" s="11" t="s">
        <v>484</v>
      </c>
      <c r="E138" s="11" t="s">
        <v>18</v>
      </c>
      <c r="F138" s="11" t="s">
        <v>428</v>
      </c>
      <c r="G138" s="11" t="s">
        <v>485</v>
      </c>
      <c r="H138" s="12">
        <f t="shared" si="31"/>
        <v>42</v>
      </c>
      <c r="I138" s="56">
        <f t="shared" si="32"/>
        <v>28</v>
      </c>
      <c r="J138" s="56"/>
      <c r="K138" s="56">
        <f t="shared" si="33"/>
        <v>28</v>
      </c>
      <c r="L138" s="57">
        <f t="shared" si="36"/>
        <v>14</v>
      </c>
      <c r="M138" s="58">
        <v>81.67</v>
      </c>
      <c r="N138" s="59">
        <f t="shared" si="37"/>
        <v>40.84</v>
      </c>
      <c r="O138" s="57">
        <f t="shared" si="38"/>
        <v>54.84</v>
      </c>
      <c r="P138" s="118">
        <v>6</v>
      </c>
    </row>
    <row r="139" spans="1:16" ht="21" customHeight="1">
      <c r="A139" s="23"/>
      <c r="B139" s="111">
        <v>3</v>
      </c>
      <c r="C139" s="25" t="s">
        <v>486</v>
      </c>
      <c r="D139" s="26" t="s">
        <v>487</v>
      </c>
      <c r="E139" s="26" t="s">
        <v>18</v>
      </c>
      <c r="F139" s="26" t="s">
        <v>194</v>
      </c>
      <c r="G139" s="26" t="s">
        <v>422</v>
      </c>
      <c r="H139" s="27">
        <f t="shared" si="31"/>
        <v>54.4</v>
      </c>
      <c r="I139" s="69">
        <f t="shared" si="32"/>
        <v>36.27</v>
      </c>
      <c r="J139" s="69"/>
      <c r="K139" s="69">
        <f t="shared" si="33"/>
        <v>36.27</v>
      </c>
      <c r="L139" s="70">
        <f t="shared" si="36"/>
        <v>18.14</v>
      </c>
      <c r="M139" s="78">
        <v>72.33</v>
      </c>
      <c r="N139" s="79">
        <f t="shared" si="37"/>
        <v>36.17</v>
      </c>
      <c r="O139" s="70">
        <f t="shared" si="38"/>
        <v>54.31</v>
      </c>
      <c r="P139" s="121">
        <v>7</v>
      </c>
    </row>
    <row r="140" spans="1:16" ht="21" customHeight="1">
      <c r="A140" s="28" t="s">
        <v>488</v>
      </c>
      <c r="B140" s="112">
        <v>8</v>
      </c>
      <c r="C140" s="37" t="s">
        <v>489</v>
      </c>
      <c r="D140" s="38" t="s">
        <v>490</v>
      </c>
      <c r="E140" s="38" t="s">
        <v>24</v>
      </c>
      <c r="F140" s="38" t="s">
        <v>136</v>
      </c>
      <c r="G140" s="38" t="s">
        <v>69</v>
      </c>
      <c r="H140" s="39">
        <f t="shared" si="31"/>
        <v>100.9</v>
      </c>
      <c r="I140" s="81">
        <f t="shared" si="32"/>
        <v>67.27</v>
      </c>
      <c r="J140" s="81"/>
      <c r="K140" s="81">
        <f t="shared" si="33"/>
        <v>67.27</v>
      </c>
      <c r="L140" s="82">
        <f t="shared" si="36"/>
        <v>33.64</v>
      </c>
      <c r="M140" s="83">
        <v>90</v>
      </c>
      <c r="N140" s="84">
        <f t="shared" si="37"/>
        <v>45</v>
      </c>
      <c r="O140" s="82">
        <f t="shared" si="38"/>
        <v>78.64</v>
      </c>
      <c r="P140" s="117">
        <v>1</v>
      </c>
    </row>
    <row r="141" spans="1:16" ht="21" customHeight="1">
      <c r="A141" s="28"/>
      <c r="B141" s="110">
        <v>4</v>
      </c>
      <c r="C141" s="10" t="s">
        <v>491</v>
      </c>
      <c r="D141" s="11" t="s">
        <v>492</v>
      </c>
      <c r="E141" s="11" t="s">
        <v>24</v>
      </c>
      <c r="F141" s="11" t="s">
        <v>177</v>
      </c>
      <c r="G141" s="11" t="s">
        <v>493</v>
      </c>
      <c r="H141" s="12">
        <f t="shared" si="31"/>
        <v>99.4</v>
      </c>
      <c r="I141" s="56">
        <f t="shared" si="32"/>
        <v>66.27</v>
      </c>
      <c r="J141" s="56"/>
      <c r="K141" s="56">
        <f t="shared" si="33"/>
        <v>66.27</v>
      </c>
      <c r="L141" s="57">
        <f t="shared" si="36"/>
        <v>33.14</v>
      </c>
      <c r="M141" s="58">
        <v>85.67</v>
      </c>
      <c r="N141" s="59">
        <f t="shared" si="37"/>
        <v>42.84</v>
      </c>
      <c r="O141" s="57">
        <f t="shared" si="38"/>
        <v>75.98</v>
      </c>
      <c r="P141" s="118">
        <v>2</v>
      </c>
    </row>
    <row r="142" spans="1:16" ht="21" customHeight="1">
      <c r="A142" s="28"/>
      <c r="B142" s="110">
        <v>1</v>
      </c>
      <c r="C142" s="10" t="s">
        <v>494</v>
      </c>
      <c r="D142" s="11" t="s">
        <v>495</v>
      </c>
      <c r="E142" s="11" t="s">
        <v>24</v>
      </c>
      <c r="F142" s="11" t="s">
        <v>428</v>
      </c>
      <c r="G142" s="11" t="s">
        <v>496</v>
      </c>
      <c r="H142" s="12">
        <f aca="true" t="shared" si="39" ref="H142:H152">F142*0.4+G142*0.6</f>
        <v>74.4</v>
      </c>
      <c r="I142" s="56">
        <f aca="true" t="shared" si="40" ref="I142:I152">ROUND(H142/1.5,2)</f>
        <v>49.6</v>
      </c>
      <c r="J142" s="56"/>
      <c r="K142" s="56">
        <f aca="true" t="shared" si="41" ref="K142:K152">I142+J142</f>
        <v>49.6</v>
      </c>
      <c r="L142" s="57">
        <f t="shared" si="36"/>
        <v>24.8</v>
      </c>
      <c r="M142" s="58">
        <v>89.33</v>
      </c>
      <c r="N142" s="59">
        <f t="shared" si="37"/>
        <v>44.67</v>
      </c>
      <c r="O142" s="57">
        <f t="shared" si="38"/>
        <v>69.47</v>
      </c>
      <c r="P142" s="118">
        <v>3</v>
      </c>
    </row>
    <row r="143" spans="1:16" ht="21" customHeight="1">
      <c r="A143" s="28"/>
      <c r="B143" s="110">
        <v>6</v>
      </c>
      <c r="C143" s="10" t="s">
        <v>497</v>
      </c>
      <c r="D143" s="11" t="s">
        <v>498</v>
      </c>
      <c r="E143" s="11" t="s">
        <v>24</v>
      </c>
      <c r="F143" s="11" t="s">
        <v>281</v>
      </c>
      <c r="G143" s="11" t="s">
        <v>168</v>
      </c>
      <c r="H143" s="12">
        <f t="shared" si="39"/>
        <v>76</v>
      </c>
      <c r="I143" s="56">
        <f t="shared" si="40"/>
        <v>50.67</v>
      </c>
      <c r="J143" s="56"/>
      <c r="K143" s="56">
        <f t="shared" si="41"/>
        <v>50.67</v>
      </c>
      <c r="L143" s="57">
        <f t="shared" si="36"/>
        <v>25.34</v>
      </c>
      <c r="M143" s="58">
        <v>84</v>
      </c>
      <c r="N143" s="59">
        <f t="shared" si="37"/>
        <v>42</v>
      </c>
      <c r="O143" s="57">
        <f t="shared" si="38"/>
        <v>67.34</v>
      </c>
      <c r="P143" s="118">
        <v>4</v>
      </c>
    </row>
    <row r="144" spans="1:16" ht="21" customHeight="1">
      <c r="A144" s="28"/>
      <c r="B144" s="110"/>
      <c r="C144" s="10" t="s">
        <v>499</v>
      </c>
      <c r="D144" s="43" t="s">
        <v>500</v>
      </c>
      <c r="E144" s="11" t="s">
        <v>24</v>
      </c>
      <c r="F144" s="11" t="s">
        <v>404</v>
      </c>
      <c r="G144" s="11" t="s">
        <v>250</v>
      </c>
      <c r="H144" s="12">
        <f t="shared" si="39"/>
        <v>65.2</v>
      </c>
      <c r="I144" s="56">
        <f t="shared" si="40"/>
        <v>43.47</v>
      </c>
      <c r="J144" s="56"/>
      <c r="K144" s="56">
        <f t="shared" si="41"/>
        <v>43.47</v>
      </c>
      <c r="L144" s="57">
        <f t="shared" si="36"/>
        <v>21.74</v>
      </c>
      <c r="M144" s="58"/>
      <c r="N144" s="57" t="s">
        <v>123</v>
      </c>
      <c r="O144" s="57"/>
      <c r="P144" s="118"/>
    </row>
    <row r="145" spans="1:16" ht="21" customHeight="1">
      <c r="A145" s="28"/>
      <c r="B145" s="106"/>
      <c r="C145" s="15" t="s">
        <v>501</v>
      </c>
      <c r="D145" s="42" t="s">
        <v>502</v>
      </c>
      <c r="E145" s="16" t="s">
        <v>18</v>
      </c>
      <c r="F145" s="16" t="s">
        <v>503</v>
      </c>
      <c r="G145" s="16" t="s">
        <v>260</v>
      </c>
      <c r="H145" s="17">
        <f t="shared" si="39"/>
        <v>60.8</v>
      </c>
      <c r="I145" s="60">
        <f t="shared" si="40"/>
        <v>40.53</v>
      </c>
      <c r="J145" s="60"/>
      <c r="K145" s="60">
        <f t="shared" si="41"/>
        <v>40.53</v>
      </c>
      <c r="L145" s="61">
        <f t="shared" si="36"/>
        <v>20.27</v>
      </c>
      <c r="M145" s="62"/>
      <c r="N145" s="61" t="s">
        <v>123</v>
      </c>
      <c r="O145" s="61"/>
      <c r="P145" s="119"/>
    </row>
    <row r="146" spans="1:16" ht="21" customHeight="1">
      <c r="A146" s="54" t="s">
        <v>504</v>
      </c>
      <c r="B146" s="109">
        <v>1</v>
      </c>
      <c r="C146" s="20" t="s">
        <v>505</v>
      </c>
      <c r="D146" s="21" t="s">
        <v>506</v>
      </c>
      <c r="E146" s="21" t="s">
        <v>24</v>
      </c>
      <c r="F146" s="21" t="s">
        <v>234</v>
      </c>
      <c r="G146" s="21" t="s">
        <v>43</v>
      </c>
      <c r="H146" s="22">
        <f t="shared" si="39"/>
        <v>79.8</v>
      </c>
      <c r="I146" s="64">
        <f t="shared" si="40"/>
        <v>53.2</v>
      </c>
      <c r="J146" s="64"/>
      <c r="K146" s="64">
        <f t="shared" si="41"/>
        <v>53.2</v>
      </c>
      <c r="L146" s="65">
        <f t="shared" si="36"/>
        <v>26.6</v>
      </c>
      <c r="M146" s="66">
        <v>88.33</v>
      </c>
      <c r="N146" s="67">
        <f aca="true" t="shared" si="42" ref="N146:N168">ROUND(M146*50%,2)</f>
        <v>44.17</v>
      </c>
      <c r="O146" s="65">
        <f aca="true" t="shared" si="43" ref="O146:O168">N146+L146</f>
        <v>70.77000000000001</v>
      </c>
      <c r="P146" s="120">
        <v>1</v>
      </c>
    </row>
    <row r="147" spans="1:16" ht="21" customHeight="1">
      <c r="A147" s="28"/>
      <c r="B147" s="110">
        <v>2</v>
      </c>
      <c r="C147" s="10" t="s">
        <v>507</v>
      </c>
      <c r="D147" s="11" t="s">
        <v>508</v>
      </c>
      <c r="E147" s="11" t="s">
        <v>24</v>
      </c>
      <c r="F147" s="11" t="s">
        <v>43</v>
      </c>
      <c r="G147" s="11" t="s">
        <v>164</v>
      </c>
      <c r="H147" s="12">
        <f t="shared" si="39"/>
        <v>82.1</v>
      </c>
      <c r="I147" s="56">
        <f t="shared" si="40"/>
        <v>54.73</v>
      </c>
      <c r="J147" s="56"/>
      <c r="K147" s="56">
        <f t="shared" si="41"/>
        <v>54.73</v>
      </c>
      <c r="L147" s="57">
        <f t="shared" si="36"/>
        <v>27.37</v>
      </c>
      <c r="M147" s="58">
        <v>85.67</v>
      </c>
      <c r="N147" s="59">
        <f t="shared" si="42"/>
        <v>42.84</v>
      </c>
      <c r="O147" s="57">
        <f t="shared" si="43"/>
        <v>70.21000000000001</v>
      </c>
      <c r="P147" s="118">
        <v>2</v>
      </c>
    </row>
    <row r="148" spans="1:16" ht="21" customHeight="1">
      <c r="A148" s="97"/>
      <c r="B148" s="111">
        <v>4</v>
      </c>
      <c r="C148" s="25" t="s">
        <v>509</v>
      </c>
      <c r="D148" s="26" t="s">
        <v>510</v>
      </c>
      <c r="E148" s="26" t="s">
        <v>24</v>
      </c>
      <c r="F148" s="26" t="s">
        <v>290</v>
      </c>
      <c r="G148" s="26" t="s">
        <v>200</v>
      </c>
      <c r="H148" s="27">
        <f t="shared" si="39"/>
        <v>74.80000000000001</v>
      </c>
      <c r="I148" s="69">
        <f t="shared" si="40"/>
        <v>49.87</v>
      </c>
      <c r="J148" s="69"/>
      <c r="K148" s="69">
        <f t="shared" si="41"/>
        <v>49.87</v>
      </c>
      <c r="L148" s="70">
        <f t="shared" si="36"/>
        <v>24.94</v>
      </c>
      <c r="M148" s="78">
        <v>85.67</v>
      </c>
      <c r="N148" s="79">
        <f t="shared" si="42"/>
        <v>42.84</v>
      </c>
      <c r="O148" s="70">
        <f t="shared" si="43"/>
        <v>67.78</v>
      </c>
      <c r="P148" s="121">
        <v>3</v>
      </c>
    </row>
    <row r="149" spans="1:16" ht="39" customHeight="1">
      <c r="A149" s="28" t="s">
        <v>511</v>
      </c>
      <c r="B149" s="106">
        <v>2</v>
      </c>
      <c r="C149" s="15" t="s">
        <v>512</v>
      </c>
      <c r="D149" s="16" t="s">
        <v>513</v>
      </c>
      <c r="E149" s="16" t="s">
        <v>18</v>
      </c>
      <c r="F149" s="16" t="s">
        <v>478</v>
      </c>
      <c r="G149" s="16" t="s">
        <v>213</v>
      </c>
      <c r="H149" s="17">
        <f t="shared" si="39"/>
        <v>75.1</v>
      </c>
      <c r="I149" s="60">
        <f t="shared" si="40"/>
        <v>50.07</v>
      </c>
      <c r="J149" s="60"/>
      <c r="K149" s="60">
        <f t="shared" si="41"/>
        <v>50.07</v>
      </c>
      <c r="L149" s="61">
        <f t="shared" si="36"/>
        <v>25.04</v>
      </c>
      <c r="M149" s="62"/>
      <c r="N149" s="61">
        <f t="shared" si="42"/>
        <v>0</v>
      </c>
      <c r="O149" s="61">
        <f t="shared" si="43"/>
        <v>25.04</v>
      </c>
      <c r="P149" s="119"/>
    </row>
    <row r="150" spans="1:16" ht="30.75" customHeight="1">
      <c r="A150" s="18" t="s">
        <v>514</v>
      </c>
      <c r="B150" s="109">
        <v>2</v>
      </c>
      <c r="C150" s="122" t="s">
        <v>515</v>
      </c>
      <c r="D150" s="33" t="s">
        <v>516</v>
      </c>
      <c r="E150" s="109" t="s">
        <v>24</v>
      </c>
      <c r="F150" s="123" t="s">
        <v>204</v>
      </c>
      <c r="G150" s="123" t="s">
        <v>372</v>
      </c>
      <c r="H150" s="22">
        <f t="shared" si="39"/>
        <v>84.8</v>
      </c>
      <c r="I150" s="64">
        <f t="shared" si="40"/>
        <v>56.53</v>
      </c>
      <c r="J150" s="64"/>
      <c r="K150" s="64">
        <f t="shared" si="41"/>
        <v>56.53</v>
      </c>
      <c r="L150" s="65">
        <f aca="true" t="shared" si="44" ref="L150:L170">ROUND(K150*50%,2)</f>
        <v>28.27</v>
      </c>
      <c r="M150" s="66">
        <v>81.5</v>
      </c>
      <c r="N150" s="66">
        <f t="shared" si="42"/>
        <v>40.75</v>
      </c>
      <c r="O150" s="65">
        <f t="shared" si="43"/>
        <v>69.02</v>
      </c>
      <c r="P150" s="120">
        <v>1</v>
      </c>
    </row>
    <row r="151" spans="1:16" ht="30.75" customHeight="1">
      <c r="A151" s="7"/>
      <c r="B151" s="110">
        <v>1</v>
      </c>
      <c r="C151" s="124" t="s">
        <v>517</v>
      </c>
      <c r="D151" s="125" t="s">
        <v>518</v>
      </c>
      <c r="E151" s="110" t="s">
        <v>24</v>
      </c>
      <c r="F151" s="125" t="s">
        <v>19</v>
      </c>
      <c r="G151" s="125" t="s">
        <v>164</v>
      </c>
      <c r="H151" s="12">
        <f t="shared" si="39"/>
        <v>81.5</v>
      </c>
      <c r="I151" s="56">
        <f t="shared" si="40"/>
        <v>54.33</v>
      </c>
      <c r="J151" s="56"/>
      <c r="K151" s="56">
        <f t="shared" si="41"/>
        <v>54.33</v>
      </c>
      <c r="L151" s="57">
        <f t="shared" si="44"/>
        <v>27.17</v>
      </c>
      <c r="M151" s="58">
        <v>81</v>
      </c>
      <c r="N151" s="58">
        <f t="shared" si="42"/>
        <v>40.5</v>
      </c>
      <c r="O151" s="57">
        <f t="shared" si="43"/>
        <v>67.67</v>
      </c>
      <c r="P151" s="118">
        <v>2</v>
      </c>
    </row>
    <row r="152" spans="1:16" ht="30.75" customHeight="1">
      <c r="A152" s="23"/>
      <c r="B152" s="111">
        <v>3</v>
      </c>
      <c r="C152" s="126" t="s">
        <v>519</v>
      </c>
      <c r="D152" s="127" t="s">
        <v>520</v>
      </c>
      <c r="E152" s="111" t="s">
        <v>18</v>
      </c>
      <c r="F152" s="127" t="s">
        <v>61</v>
      </c>
      <c r="G152" s="127" t="s">
        <v>267</v>
      </c>
      <c r="H152" s="27">
        <f t="shared" si="39"/>
        <v>61.2</v>
      </c>
      <c r="I152" s="69">
        <f t="shared" si="40"/>
        <v>40.8</v>
      </c>
      <c r="J152" s="69"/>
      <c r="K152" s="69">
        <f t="shared" si="41"/>
        <v>40.8</v>
      </c>
      <c r="L152" s="70">
        <f t="shared" si="44"/>
        <v>20.4</v>
      </c>
      <c r="M152" s="78">
        <v>78.33</v>
      </c>
      <c r="N152" s="78">
        <f t="shared" si="42"/>
        <v>39.17</v>
      </c>
      <c r="O152" s="70">
        <f t="shared" si="43"/>
        <v>59.57</v>
      </c>
      <c r="P152" s="121">
        <v>3</v>
      </c>
    </row>
    <row r="153" spans="1:16" ht="20.25" customHeight="1">
      <c r="A153" s="28" t="s">
        <v>521</v>
      </c>
      <c r="B153" s="112">
        <v>1</v>
      </c>
      <c r="C153" s="37" t="s">
        <v>522</v>
      </c>
      <c r="D153" s="39" t="s">
        <v>523</v>
      </c>
      <c r="E153" s="38" t="s">
        <v>24</v>
      </c>
      <c r="F153" s="39" t="s">
        <v>524</v>
      </c>
      <c r="G153" s="39" t="s">
        <v>525</v>
      </c>
      <c r="H153" s="39">
        <f aca="true" t="shared" si="45" ref="H153:H170">F153*0.4+G153*0.6</f>
        <v>100.19999999999999</v>
      </c>
      <c r="I153" s="81">
        <f aca="true" t="shared" si="46" ref="I153:I170">ROUND(H153/1.5,2)</f>
        <v>66.8</v>
      </c>
      <c r="J153" s="81"/>
      <c r="K153" s="81">
        <f aca="true" t="shared" si="47" ref="K153:K170">I153+J153</f>
        <v>66.8</v>
      </c>
      <c r="L153" s="82">
        <f t="shared" si="44"/>
        <v>33.4</v>
      </c>
      <c r="M153" s="83">
        <v>90.67</v>
      </c>
      <c r="N153" s="84">
        <f t="shared" si="42"/>
        <v>45.34</v>
      </c>
      <c r="O153" s="82">
        <f t="shared" si="43"/>
        <v>78.74000000000001</v>
      </c>
      <c r="P153" s="117"/>
    </row>
    <row r="154" spans="1:16" ht="20.25" customHeight="1">
      <c r="A154" s="28"/>
      <c r="B154" s="110">
        <v>2</v>
      </c>
      <c r="C154" s="10" t="s">
        <v>526</v>
      </c>
      <c r="D154" s="12" t="s">
        <v>527</v>
      </c>
      <c r="E154" s="11" t="s">
        <v>24</v>
      </c>
      <c r="F154" s="12" t="s">
        <v>301</v>
      </c>
      <c r="G154" s="12" t="s">
        <v>177</v>
      </c>
      <c r="H154" s="12">
        <f t="shared" si="45"/>
        <v>86.19999999999999</v>
      </c>
      <c r="I154" s="56">
        <f t="shared" si="46"/>
        <v>57.47</v>
      </c>
      <c r="J154" s="56"/>
      <c r="K154" s="56">
        <f t="shared" si="47"/>
        <v>57.47</v>
      </c>
      <c r="L154" s="57">
        <f t="shared" si="44"/>
        <v>28.74</v>
      </c>
      <c r="M154" s="58">
        <v>76.67</v>
      </c>
      <c r="N154" s="59">
        <f t="shared" si="42"/>
        <v>38.34</v>
      </c>
      <c r="O154" s="57">
        <f t="shared" si="43"/>
        <v>67.08</v>
      </c>
      <c r="P154" s="118"/>
    </row>
    <row r="155" spans="1:16" ht="20.25" customHeight="1">
      <c r="A155" s="28"/>
      <c r="B155" s="110">
        <v>3</v>
      </c>
      <c r="C155" s="10" t="s">
        <v>528</v>
      </c>
      <c r="D155" s="12" t="s">
        <v>529</v>
      </c>
      <c r="E155" s="11" t="s">
        <v>24</v>
      </c>
      <c r="F155" s="12" t="s">
        <v>530</v>
      </c>
      <c r="G155" s="12" t="s">
        <v>425</v>
      </c>
      <c r="H155" s="12">
        <f t="shared" si="45"/>
        <v>110.9</v>
      </c>
      <c r="I155" s="56">
        <f t="shared" si="46"/>
        <v>73.93</v>
      </c>
      <c r="J155" s="56"/>
      <c r="K155" s="56">
        <f t="shared" si="47"/>
        <v>73.93</v>
      </c>
      <c r="L155" s="57">
        <f t="shared" si="44"/>
        <v>36.97</v>
      </c>
      <c r="M155" s="58">
        <v>82.33</v>
      </c>
      <c r="N155" s="59">
        <f t="shared" si="42"/>
        <v>41.17</v>
      </c>
      <c r="O155" s="57">
        <f t="shared" si="43"/>
        <v>78.14</v>
      </c>
      <c r="P155" s="118"/>
    </row>
    <row r="156" spans="1:16" ht="20.25" customHeight="1">
      <c r="A156" s="28"/>
      <c r="B156" s="110">
        <v>4</v>
      </c>
      <c r="C156" s="10" t="s">
        <v>531</v>
      </c>
      <c r="D156" s="12" t="s">
        <v>427</v>
      </c>
      <c r="E156" s="11" t="s">
        <v>24</v>
      </c>
      <c r="F156" s="12" t="s">
        <v>105</v>
      </c>
      <c r="G156" s="12" t="s">
        <v>532</v>
      </c>
      <c r="H156" s="12">
        <f t="shared" si="45"/>
        <v>94.3</v>
      </c>
      <c r="I156" s="56">
        <f t="shared" si="46"/>
        <v>62.87</v>
      </c>
      <c r="J156" s="56"/>
      <c r="K156" s="56">
        <f t="shared" si="47"/>
        <v>62.87</v>
      </c>
      <c r="L156" s="57">
        <f t="shared" si="44"/>
        <v>31.44</v>
      </c>
      <c r="M156" s="58">
        <v>87.33</v>
      </c>
      <c r="N156" s="59">
        <f t="shared" si="42"/>
        <v>43.67</v>
      </c>
      <c r="O156" s="57">
        <f t="shared" si="43"/>
        <v>75.11</v>
      </c>
      <c r="P156" s="118"/>
    </row>
    <row r="157" spans="1:16" ht="20.25" customHeight="1">
      <c r="A157" s="28"/>
      <c r="B157" s="110">
        <v>5</v>
      </c>
      <c r="C157" s="10" t="s">
        <v>533</v>
      </c>
      <c r="D157" s="12" t="s">
        <v>534</v>
      </c>
      <c r="E157" s="11" t="s">
        <v>24</v>
      </c>
      <c r="F157" s="12" t="s">
        <v>90</v>
      </c>
      <c r="G157" s="12" t="s">
        <v>132</v>
      </c>
      <c r="H157" s="12">
        <f t="shared" si="45"/>
        <v>88.5</v>
      </c>
      <c r="I157" s="56">
        <f t="shared" si="46"/>
        <v>59</v>
      </c>
      <c r="J157" s="56"/>
      <c r="K157" s="56">
        <f t="shared" si="47"/>
        <v>59</v>
      </c>
      <c r="L157" s="57">
        <f t="shared" si="44"/>
        <v>29.5</v>
      </c>
      <c r="M157" s="58">
        <v>83</v>
      </c>
      <c r="N157" s="59">
        <f t="shared" si="42"/>
        <v>41.5</v>
      </c>
      <c r="O157" s="57">
        <f t="shared" si="43"/>
        <v>71</v>
      </c>
      <c r="P157" s="128"/>
    </row>
    <row r="158" spans="1:16" ht="20.25" customHeight="1">
      <c r="A158" s="28"/>
      <c r="B158" s="110">
        <v>6</v>
      </c>
      <c r="C158" s="10" t="s">
        <v>535</v>
      </c>
      <c r="D158" s="12" t="s">
        <v>536</v>
      </c>
      <c r="E158" s="11" t="s">
        <v>24</v>
      </c>
      <c r="F158" s="12" t="s">
        <v>177</v>
      </c>
      <c r="G158" s="12" t="s">
        <v>449</v>
      </c>
      <c r="H158" s="12">
        <f t="shared" si="45"/>
        <v>93.4</v>
      </c>
      <c r="I158" s="56">
        <f t="shared" si="46"/>
        <v>62.27</v>
      </c>
      <c r="J158" s="56"/>
      <c r="K158" s="56">
        <f t="shared" si="47"/>
        <v>62.27</v>
      </c>
      <c r="L158" s="57">
        <f t="shared" si="44"/>
        <v>31.14</v>
      </c>
      <c r="M158" s="58">
        <v>86.33</v>
      </c>
      <c r="N158" s="59">
        <f t="shared" si="42"/>
        <v>43.17</v>
      </c>
      <c r="O158" s="57">
        <f t="shared" si="43"/>
        <v>74.31</v>
      </c>
      <c r="P158" s="118"/>
    </row>
    <row r="159" spans="1:16" ht="20.25" customHeight="1">
      <c r="A159" s="28"/>
      <c r="B159" s="110">
        <v>7</v>
      </c>
      <c r="C159" s="37" t="s">
        <v>537</v>
      </c>
      <c r="D159" s="39" t="s">
        <v>538</v>
      </c>
      <c r="E159" s="38" t="s">
        <v>24</v>
      </c>
      <c r="F159" s="39" t="s">
        <v>176</v>
      </c>
      <c r="G159" s="39" t="s">
        <v>48</v>
      </c>
      <c r="H159" s="39">
        <f t="shared" si="45"/>
        <v>89.80000000000001</v>
      </c>
      <c r="I159" s="81">
        <f t="shared" si="46"/>
        <v>59.87</v>
      </c>
      <c r="J159" s="81"/>
      <c r="K159" s="81">
        <f t="shared" si="47"/>
        <v>59.87</v>
      </c>
      <c r="L159" s="82">
        <f t="shared" si="44"/>
        <v>29.94</v>
      </c>
      <c r="M159" s="83">
        <v>78.33</v>
      </c>
      <c r="N159" s="84">
        <f t="shared" si="42"/>
        <v>39.17</v>
      </c>
      <c r="O159" s="82">
        <f t="shared" si="43"/>
        <v>69.11</v>
      </c>
      <c r="P159" s="129"/>
    </row>
    <row r="160" spans="1:16" ht="20.25" customHeight="1">
      <c r="A160" s="28"/>
      <c r="B160" s="110">
        <v>8</v>
      </c>
      <c r="C160" s="10" t="s">
        <v>539</v>
      </c>
      <c r="D160" s="12" t="s">
        <v>540</v>
      </c>
      <c r="E160" s="11" t="s">
        <v>24</v>
      </c>
      <c r="F160" s="12" t="s">
        <v>338</v>
      </c>
      <c r="G160" s="12" t="s">
        <v>541</v>
      </c>
      <c r="H160" s="12">
        <f t="shared" si="45"/>
        <v>117.9</v>
      </c>
      <c r="I160" s="56">
        <f t="shared" si="46"/>
        <v>78.6</v>
      </c>
      <c r="J160" s="56"/>
      <c r="K160" s="56">
        <f t="shared" si="47"/>
        <v>78.6</v>
      </c>
      <c r="L160" s="57">
        <f t="shared" si="44"/>
        <v>39.3</v>
      </c>
      <c r="M160" s="58">
        <v>86.67</v>
      </c>
      <c r="N160" s="59">
        <f t="shared" si="42"/>
        <v>43.34</v>
      </c>
      <c r="O160" s="57">
        <f t="shared" si="43"/>
        <v>82.64</v>
      </c>
      <c r="P160" s="118"/>
    </row>
    <row r="161" spans="1:16" ht="20.25" customHeight="1">
      <c r="A161" s="28"/>
      <c r="B161" s="110">
        <v>9</v>
      </c>
      <c r="C161" s="10" t="s">
        <v>542</v>
      </c>
      <c r="D161" s="12" t="s">
        <v>543</v>
      </c>
      <c r="E161" s="11" t="s">
        <v>24</v>
      </c>
      <c r="F161" s="12" t="s">
        <v>172</v>
      </c>
      <c r="G161" s="12" t="s">
        <v>496</v>
      </c>
      <c r="H161" s="12">
        <f t="shared" si="45"/>
        <v>90.6</v>
      </c>
      <c r="I161" s="56">
        <f t="shared" si="46"/>
        <v>60.4</v>
      </c>
      <c r="J161" s="56"/>
      <c r="K161" s="56">
        <f t="shared" si="47"/>
        <v>60.4</v>
      </c>
      <c r="L161" s="57">
        <f t="shared" si="44"/>
        <v>30.2</v>
      </c>
      <c r="M161" s="58">
        <v>83</v>
      </c>
      <c r="N161" s="59">
        <f t="shared" si="42"/>
        <v>41.5</v>
      </c>
      <c r="O161" s="57">
        <f t="shared" si="43"/>
        <v>71.7</v>
      </c>
      <c r="P161" s="118"/>
    </row>
    <row r="162" spans="1:16" ht="20.25" customHeight="1">
      <c r="A162" s="28"/>
      <c r="B162" s="110">
        <v>10</v>
      </c>
      <c r="C162" s="10" t="s">
        <v>544</v>
      </c>
      <c r="D162" s="103" t="s">
        <v>545</v>
      </c>
      <c r="E162" s="11" t="s">
        <v>24</v>
      </c>
      <c r="F162" s="12" t="s">
        <v>541</v>
      </c>
      <c r="G162" s="12" t="s">
        <v>35</v>
      </c>
      <c r="H162" s="12">
        <f t="shared" si="45"/>
        <v>115.4</v>
      </c>
      <c r="I162" s="56">
        <f t="shared" si="46"/>
        <v>76.93</v>
      </c>
      <c r="J162" s="56"/>
      <c r="K162" s="56">
        <f t="shared" si="47"/>
        <v>76.93</v>
      </c>
      <c r="L162" s="57">
        <f t="shared" si="44"/>
        <v>38.47</v>
      </c>
      <c r="M162" s="58">
        <v>90.33</v>
      </c>
      <c r="N162" s="59">
        <f t="shared" si="42"/>
        <v>45.17</v>
      </c>
      <c r="O162" s="57">
        <f t="shared" si="43"/>
        <v>83.64</v>
      </c>
      <c r="P162" s="118"/>
    </row>
    <row r="163" spans="1:16" ht="20.25" customHeight="1">
      <c r="A163" s="28"/>
      <c r="B163" s="110">
        <v>11</v>
      </c>
      <c r="C163" s="10" t="s">
        <v>546</v>
      </c>
      <c r="D163" s="12" t="s">
        <v>547</v>
      </c>
      <c r="E163" s="11" t="s">
        <v>24</v>
      </c>
      <c r="F163" s="12" t="s">
        <v>115</v>
      </c>
      <c r="G163" s="12" t="s">
        <v>307</v>
      </c>
      <c r="H163" s="12">
        <f t="shared" si="45"/>
        <v>101.7</v>
      </c>
      <c r="I163" s="56">
        <f t="shared" si="46"/>
        <v>67.8</v>
      </c>
      <c r="J163" s="56"/>
      <c r="K163" s="56">
        <f t="shared" si="47"/>
        <v>67.8</v>
      </c>
      <c r="L163" s="57">
        <f t="shared" si="44"/>
        <v>33.9</v>
      </c>
      <c r="M163" s="58">
        <v>89.67</v>
      </c>
      <c r="N163" s="59">
        <f t="shared" si="42"/>
        <v>44.84</v>
      </c>
      <c r="O163" s="57">
        <f t="shared" si="43"/>
        <v>78.74000000000001</v>
      </c>
      <c r="P163" s="118"/>
    </row>
    <row r="164" spans="1:16" ht="20.25" customHeight="1">
      <c r="A164" s="28"/>
      <c r="B164" s="110">
        <v>12</v>
      </c>
      <c r="C164" s="10" t="s">
        <v>548</v>
      </c>
      <c r="D164" s="12" t="s">
        <v>549</v>
      </c>
      <c r="E164" s="11" t="s">
        <v>24</v>
      </c>
      <c r="F164" s="12" t="s">
        <v>550</v>
      </c>
      <c r="G164" s="12" t="s">
        <v>551</v>
      </c>
      <c r="H164" s="12">
        <f t="shared" si="45"/>
        <v>120.60000000000001</v>
      </c>
      <c r="I164" s="56">
        <f t="shared" si="46"/>
        <v>80.4</v>
      </c>
      <c r="J164" s="56"/>
      <c r="K164" s="56">
        <f t="shared" si="47"/>
        <v>80.4</v>
      </c>
      <c r="L164" s="57">
        <f t="shared" si="44"/>
        <v>40.2</v>
      </c>
      <c r="M164" s="58"/>
      <c r="N164" s="59">
        <f t="shared" si="42"/>
        <v>0</v>
      </c>
      <c r="O164" s="57">
        <f t="shared" si="43"/>
        <v>40.2</v>
      </c>
      <c r="P164" s="118"/>
    </row>
    <row r="165" spans="1:16" ht="20.25" customHeight="1">
      <c r="A165" s="28"/>
      <c r="B165" s="110">
        <v>13</v>
      </c>
      <c r="C165" s="10" t="s">
        <v>552</v>
      </c>
      <c r="D165" s="12" t="s">
        <v>553</v>
      </c>
      <c r="E165" s="11" t="s">
        <v>24</v>
      </c>
      <c r="F165" s="12" t="s">
        <v>441</v>
      </c>
      <c r="G165" s="12" t="s">
        <v>554</v>
      </c>
      <c r="H165" s="12">
        <f t="shared" si="45"/>
        <v>113.4</v>
      </c>
      <c r="I165" s="56">
        <f t="shared" si="46"/>
        <v>75.6</v>
      </c>
      <c r="J165" s="56"/>
      <c r="K165" s="56">
        <f t="shared" si="47"/>
        <v>75.6</v>
      </c>
      <c r="L165" s="57">
        <f t="shared" si="44"/>
        <v>37.8</v>
      </c>
      <c r="M165" s="58"/>
      <c r="N165" s="59">
        <f t="shared" si="42"/>
        <v>0</v>
      </c>
      <c r="O165" s="57">
        <f t="shared" si="43"/>
        <v>37.8</v>
      </c>
      <c r="P165" s="118"/>
    </row>
    <row r="166" spans="1:16" ht="20.25" customHeight="1">
      <c r="A166" s="28"/>
      <c r="B166" s="110">
        <v>14</v>
      </c>
      <c r="C166" s="10" t="s">
        <v>555</v>
      </c>
      <c r="D166" s="103" t="s">
        <v>556</v>
      </c>
      <c r="E166" s="11" t="s">
        <v>24</v>
      </c>
      <c r="F166" s="12" t="s">
        <v>64</v>
      </c>
      <c r="G166" s="12" t="s">
        <v>557</v>
      </c>
      <c r="H166" s="12">
        <f t="shared" si="45"/>
        <v>92.1</v>
      </c>
      <c r="I166" s="56">
        <f t="shared" si="46"/>
        <v>61.4</v>
      </c>
      <c r="J166" s="56"/>
      <c r="K166" s="56">
        <f t="shared" si="47"/>
        <v>61.4</v>
      </c>
      <c r="L166" s="57">
        <f t="shared" si="44"/>
        <v>30.7</v>
      </c>
      <c r="M166" s="58"/>
      <c r="N166" s="59">
        <f t="shared" si="42"/>
        <v>0</v>
      </c>
      <c r="O166" s="57">
        <f t="shared" si="43"/>
        <v>30.7</v>
      </c>
      <c r="P166" s="118"/>
    </row>
    <row r="167" spans="1:16" ht="20.25" customHeight="1">
      <c r="A167" s="28"/>
      <c r="B167" s="110">
        <v>15</v>
      </c>
      <c r="C167" s="10" t="s">
        <v>558</v>
      </c>
      <c r="D167" s="12" t="s">
        <v>559</v>
      </c>
      <c r="E167" s="11" t="s">
        <v>24</v>
      </c>
      <c r="F167" s="12" t="s">
        <v>560</v>
      </c>
      <c r="G167" s="12" t="s">
        <v>158</v>
      </c>
      <c r="H167" s="12">
        <f t="shared" si="45"/>
        <v>112</v>
      </c>
      <c r="I167" s="56">
        <f t="shared" si="46"/>
        <v>74.67</v>
      </c>
      <c r="J167" s="56"/>
      <c r="K167" s="56">
        <f t="shared" si="47"/>
        <v>74.67</v>
      </c>
      <c r="L167" s="57">
        <f t="shared" si="44"/>
        <v>37.34</v>
      </c>
      <c r="M167" s="58"/>
      <c r="N167" s="59">
        <f t="shared" si="42"/>
        <v>0</v>
      </c>
      <c r="O167" s="57">
        <f t="shared" si="43"/>
        <v>37.34</v>
      </c>
      <c r="P167" s="118"/>
    </row>
    <row r="168" spans="1:16" ht="20.25" customHeight="1">
      <c r="A168" s="28"/>
      <c r="B168" s="110">
        <v>16</v>
      </c>
      <c r="C168" s="10" t="s">
        <v>561</v>
      </c>
      <c r="D168" s="12" t="s">
        <v>562</v>
      </c>
      <c r="E168" s="11" t="s">
        <v>24</v>
      </c>
      <c r="F168" s="12" t="s">
        <v>551</v>
      </c>
      <c r="G168" s="12" t="s">
        <v>30</v>
      </c>
      <c r="H168" s="12">
        <f t="shared" si="45"/>
        <v>125</v>
      </c>
      <c r="I168" s="56">
        <f t="shared" si="46"/>
        <v>83.33</v>
      </c>
      <c r="J168" s="56"/>
      <c r="K168" s="56">
        <f t="shared" si="47"/>
        <v>83.33</v>
      </c>
      <c r="L168" s="57">
        <f t="shared" si="44"/>
        <v>41.67</v>
      </c>
      <c r="M168" s="58"/>
      <c r="N168" s="59">
        <f t="shared" si="42"/>
        <v>0</v>
      </c>
      <c r="O168" s="57">
        <f t="shared" si="43"/>
        <v>41.67</v>
      </c>
      <c r="P168" s="118"/>
    </row>
    <row r="169" spans="1:16" ht="20.25" customHeight="1">
      <c r="A169" s="28"/>
      <c r="B169" s="110"/>
      <c r="C169" s="10" t="s">
        <v>563</v>
      </c>
      <c r="D169" s="104" t="s">
        <v>564</v>
      </c>
      <c r="E169" s="11" t="s">
        <v>24</v>
      </c>
      <c r="F169" s="12" t="s">
        <v>307</v>
      </c>
      <c r="G169" s="12" t="s">
        <v>74</v>
      </c>
      <c r="H169" s="12">
        <f t="shared" si="45"/>
        <v>106.30000000000001</v>
      </c>
      <c r="I169" s="56">
        <f t="shared" si="46"/>
        <v>70.87</v>
      </c>
      <c r="J169" s="56"/>
      <c r="K169" s="56">
        <f t="shared" si="47"/>
        <v>70.87</v>
      </c>
      <c r="L169" s="57">
        <f t="shared" si="44"/>
        <v>35.44</v>
      </c>
      <c r="M169" s="83"/>
      <c r="N169" s="57" t="s">
        <v>123</v>
      </c>
      <c r="O169" s="57"/>
      <c r="P169" s="117"/>
    </row>
    <row r="170" spans="1:16" ht="20.25" customHeight="1">
      <c r="A170" s="35"/>
      <c r="B170" s="110"/>
      <c r="C170" s="10" t="s">
        <v>565</v>
      </c>
      <c r="D170" s="104" t="s">
        <v>566</v>
      </c>
      <c r="E170" s="11" t="s">
        <v>24</v>
      </c>
      <c r="F170" s="12" t="s">
        <v>375</v>
      </c>
      <c r="G170" s="12" t="s">
        <v>91</v>
      </c>
      <c r="H170" s="12">
        <f t="shared" si="45"/>
        <v>88.30000000000001</v>
      </c>
      <c r="I170" s="56">
        <f t="shared" si="46"/>
        <v>58.87</v>
      </c>
      <c r="J170" s="56"/>
      <c r="K170" s="56">
        <f t="shared" si="47"/>
        <v>58.87</v>
      </c>
      <c r="L170" s="57">
        <f t="shared" si="44"/>
        <v>29.44</v>
      </c>
      <c r="M170" s="58"/>
      <c r="N170" s="57" t="s">
        <v>123</v>
      </c>
      <c r="O170" s="57"/>
      <c r="P170" s="118"/>
    </row>
  </sheetData>
  <sheetProtection/>
  <mergeCells count="27">
    <mergeCell ref="A1:P1"/>
    <mergeCell ref="M7:O7"/>
    <mergeCell ref="A3:A4"/>
    <mergeCell ref="A5:A7"/>
    <mergeCell ref="A9:A10"/>
    <mergeCell ref="A11:A16"/>
    <mergeCell ref="A17:A19"/>
    <mergeCell ref="A20:A21"/>
    <mergeCell ref="A22:A24"/>
    <mergeCell ref="A25:A26"/>
    <mergeCell ref="A27:A29"/>
    <mergeCell ref="A33:A36"/>
    <mergeCell ref="A37:A44"/>
    <mergeCell ref="A45:A58"/>
    <mergeCell ref="A59:A69"/>
    <mergeCell ref="A70:A72"/>
    <mergeCell ref="A73:A76"/>
    <mergeCell ref="A78:A83"/>
    <mergeCell ref="A86:A100"/>
    <mergeCell ref="A101:A109"/>
    <mergeCell ref="A110:A123"/>
    <mergeCell ref="A124:A132"/>
    <mergeCell ref="A133:A139"/>
    <mergeCell ref="A140:A145"/>
    <mergeCell ref="A146:A148"/>
    <mergeCell ref="A150:A152"/>
    <mergeCell ref="A153:A170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2017-07-21T07:02:44Z</cp:lastPrinted>
  <dcterms:created xsi:type="dcterms:W3CDTF">2012-06-17T08:39:26Z</dcterms:created>
  <dcterms:modified xsi:type="dcterms:W3CDTF">2017-07-22T07:30:34Z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